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📋 Instructions &amp; Guide" state="visible" r:id="rId4"/>
    <sheet sheetId="2" name="🗓️ Weekday Attendance" state="visible" r:id="rId5"/>
    <sheet sheetId="3" name="🕌 Weekend Attendance" state="visible" r:id="rId6"/>
    <sheet sheetId="4" name="📖 Quran Sabaq &amp; Sabqi Log" state="visible" r:id="rId7"/>
    <sheet sheetId="5" name="📞 Parent Emergency Directory" state="visible" r:id="rId8"/>
  </sheets>
  <calcPr calcId="171027"/>
</workbook>
</file>

<file path=xl/sharedStrings.xml><?xml version="1.0" encoding="utf-8"?>
<sst xmlns="http://schemas.openxmlformats.org/spreadsheetml/2006/main" count="1426" uniqueCount="289">
  <si>
    <t>MADRASAH MASTER ATTENDANCE &amp; QURAN LOG (2026 EDITION)</t>
  </si>
  <si>
    <t>Complimentary Official Spreadsheet Template by MadrasahSync (www.madrasahsync.com)</t>
  </si>
  <si>
    <t>1. WORKBOOK TABS OVERVIEW</t>
  </si>
  <si>
    <t>🗓️ Weekday Attendance (Mon-Fri)</t>
  </si>
  <si>
    <t>Comprehensive 31-day roll call for weekday Madrasahs with automated monthly COUNTIF formulas, attendance rates, and low-attendance warnings.</t>
  </si>
  <si>
    <t>Fully automated formulas in columns AH to AM</t>
  </si>
  <si>
    <t>🕌 Weekend Attendance (Sat-Sun)</t>
  </si>
  <si>
    <t>Tailored 5-week weekend Madrasah schedule (Saturday &amp; Sunday sessions) with automated presence, absence, late counts, and percentages.</t>
  </si>
  <si>
    <t>Calculates total sessions &amp; attendance rate</t>
  </si>
  <si>
    <t>📖 Sabaq &amp; Sabqi Quran Log</t>
  </si>
  <si>
    <t>Daily Hifz, Nazira &amp; Qaida recitation log tracking Sabaq (new lesson), Sabqi (recent revision), Manzil (distant revision), mistake counts, and ratings.</t>
  </si>
  <si>
    <t>Includes data validation dropdowns &amp; homework targets</t>
  </si>
  <si>
    <t>📞 Parent Emergency Directory</t>
  </si>
  <si>
    <t>Master student &amp; emergency phone directory including Father &amp; Mother mobile numbers, WhatsApp availability, emergency contact, and medical alerts.</t>
  </si>
  <si>
    <t>Crucial reference for administrative safety &amp; quick dialing</t>
  </si>
  <si>
    <t>2. ATTENDANCE CODES &amp; COLOR CODES</t>
  </si>
  <si>
    <t>P - Present</t>
  </si>
  <si>
    <t>Student was on time in class</t>
  </si>
  <si>
    <t>A - Absent</t>
  </si>
  <si>
    <t>Student was not in attendance (unexcused)</t>
  </si>
  <si>
    <t>L - Late / Tardy</t>
  </si>
  <si>
    <t>Student arrived late to the Halaqah / lesson</t>
  </si>
  <si>
    <t>E - Excused Absence</t>
  </si>
  <si>
    <t>Student absent with prior guardian written permission / illness</t>
  </si>
  <si>
    <t>3. HOW THE AUTOMATED FORMULAS WORK</t>
  </si>
  <si>
    <t>Total Present</t>
  </si>
  <si>
    <t>=COUNTIF(C8:AG8, "P")</t>
  </si>
  <si>
    <t>Automatically counts all "P" entries for each student</t>
  </si>
  <si>
    <t>Total Absent</t>
  </si>
  <si>
    <t>=COUNTIF(C8:AG8, "A")</t>
  </si>
  <si>
    <t>Automatically counts all unexcused "A" absences</t>
  </si>
  <si>
    <t>Total Late</t>
  </si>
  <si>
    <t>=COUNTIF(C8:AG8, "L")</t>
  </si>
  <si>
    <t>Counts tardiness instances</t>
  </si>
  <si>
    <t>Total Excused</t>
  </si>
  <si>
    <t>=COUNTIF(C8:AG8, "E")</t>
  </si>
  <si>
    <t>Counts approved leaves/excused absences</t>
  </si>
  <si>
    <t>Attendance %</t>
  </si>
  <si>
    <t>=(Present + 0.5*Late) / Total Days</t>
  </si>
  <si>
    <t>Computes accurate attendance percentage rating</t>
  </si>
  <si>
    <t>Automated Status</t>
  </si>
  <si>
    <t>=IF(Rate &gt;= 90%, "Excellent", ...)</t>
  </si>
  <si>
    <t>Flags students needing parent follow-up with warning icon</t>
  </si>
  <si>
    <t xml:space="preserve">💡 WANT ZERO MANUAL SPREADSHEET WORK?
MadrasahSync provides 1-tap roll call on iPhone, Android &amp; Web, instant WhatsApp attendance alerts to parents, and automated student report cards. Free for up to 30 students at www.madrasahsync.com</t>
  </si>
  <si>
    <t>MADRASAH ATTENDANCE REGISTER • WEEKDAY SESSIONS (2026)</t>
  </si>
  <si>
    <t>Madrasah:</t>
  </si>
  <si>
    <t>Madrasah Nur al-Quran</t>
  </si>
  <si>
    <t>Class / Halaqah:</t>
  </si>
  <si>
    <t>Hifz Class A (Boys)</t>
  </si>
  <si>
    <t>Teacher / Ustadh:</t>
  </si>
  <si>
    <t>Ustadh Farhan Siddiqui</t>
  </si>
  <si>
    <t>Month &amp; Year:</t>
  </si>
  <si>
    <t>October 2026</t>
  </si>
  <si>
    <t>Codes: [ P = Present | Green ]   [ A = Absent | Red ]   [ L = Late | Yellow ]   [ E = Excused | Blue ]   •   Automated Monthly Calculations in Cols AH:AN</t>
  </si>
  <si>
    <t>M26-001</t>
  </si>
  <si>
    <t>Zayd Abdullah</t>
  </si>
  <si>
    <t>P</t>
  </si>
  <si>
    <t>A</t>
  </si>
  <si>
    <t>L</t>
  </si>
  <si>
    <t>M26-002</t>
  </si>
  <si>
    <t>Ibrahim Hassan</t>
  </si>
  <si>
    <t>M26-003</t>
  </si>
  <si>
    <t>Maryam Al-Mansoor</t>
  </si>
  <si>
    <t>E</t>
  </si>
  <si>
    <t>M26-004</t>
  </si>
  <si>
    <t>Yusuf Patel</t>
  </si>
  <si>
    <t>M26-005</t>
  </si>
  <si>
    <t>Fatima Al-Zahra</t>
  </si>
  <si>
    <t>M26-006</t>
  </si>
  <si>
    <t>Umar Farooq</t>
  </si>
  <si>
    <t>M26-007</t>
  </si>
  <si>
    <t>Aisha Siddiqa</t>
  </si>
  <si>
    <t>M26-008</t>
  </si>
  <si>
    <t>Hamza Tariq</t>
  </si>
  <si>
    <t>M26-009</t>
  </si>
  <si>
    <t>Khadijah Begum</t>
  </si>
  <si>
    <t>M26-010</t>
  </si>
  <si>
    <t>Bilal Mahmood</t>
  </si>
  <si>
    <t>M26-011</t>
  </si>
  <si>
    <t>Sarah Qureshi</t>
  </si>
  <si>
    <t>M26-012</t>
  </si>
  <si>
    <t>Mustafa Ali</t>
  </si>
  <si>
    <t>M26-013</t>
  </si>
  <si>
    <t>Hafsa Noor</t>
  </si>
  <si>
    <t>M26-014</t>
  </si>
  <si>
    <t>Ali Raza</t>
  </si>
  <si>
    <t>M26-015</t>
  </si>
  <si>
    <t>Zainab Jameel</t>
  </si>
  <si>
    <t>M26-016</t>
  </si>
  <si>
    <t/>
  </si>
  <si>
    <t>M26-017</t>
  </si>
  <si>
    <t>M26-018</t>
  </si>
  <si>
    <t>M26-019</t>
  </si>
  <si>
    <t>M26-020</t>
  </si>
  <si>
    <t>M26-021</t>
  </si>
  <si>
    <t>M26-022</t>
  </si>
  <si>
    <t>M26-023</t>
  </si>
  <si>
    <t>M26-024</t>
  </si>
  <si>
    <t>M26-025</t>
  </si>
  <si>
    <t>Daily Present Total (P):</t>
  </si>
  <si>
    <t>Daily Absent Total (A):</t>
  </si>
  <si>
    <t>Daily Attendance Rate:</t>
  </si>
  <si>
    <t>WEEKEND MADRASAH ATTENDANCE REGISTER • SATURDAY &amp; SUNDAY (2026)</t>
  </si>
  <si>
    <t>Weekend School:</t>
  </si>
  <si>
    <t>Al-Huda Weekend Academy</t>
  </si>
  <si>
    <t>Level / Section:</t>
  </si>
  <si>
    <t>Level 3 - Islamic Studies &amp; Quran</t>
  </si>
  <si>
    <t>Term / Month:</t>
  </si>
  <si>
    <t>Term 1 (Fall 2026)</t>
  </si>
  <si>
    <t>Saturday &amp; Sunday Roll Call • Codes: P (Present), A (Absent), L (Late), E (Excused) • Automated Attendance Rate in Col R</t>
  </si>
  <si>
    <t>WK26-001</t>
  </si>
  <si>
    <t>Zayn Malik</t>
  </si>
  <si>
    <t>WK26-002</t>
  </si>
  <si>
    <t>Amina Begum</t>
  </si>
  <si>
    <t>WK26-003</t>
  </si>
  <si>
    <t>Hamza Qureshi</t>
  </si>
  <si>
    <t>WK26-004</t>
  </si>
  <si>
    <t>Sara Al-Otaibi</t>
  </si>
  <si>
    <t>WK26-005</t>
  </si>
  <si>
    <t>Tariq Aziz</t>
  </si>
  <si>
    <t>WK26-006</t>
  </si>
  <si>
    <t>Noor Fatima</t>
  </si>
  <si>
    <t>WK26-007</t>
  </si>
  <si>
    <t>Omar Faruk</t>
  </si>
  <si>
    <t>WK26-008</t>
  </si>
  <si>
    <t>Layla Mahmoud</t>
  </si>
  <si>
    <t>WK26-009</t>
  </si>
  <si>
    <t>Bilal Ahmed</t>
  </si>
  <si>
    <t>WK26-010</t>
  </si>
  <si>
    <t>Huda Bint Rashid</t>
  </si>
  <si>
    <t>WK26-011</t>
  </si>
  <si>
    <t>Zaid Khan</t>
  </si>
  <si>
    <t>WK26-012</t>
  </si>
  <si>
    <t>Salma Idris</t>
  </si>
  <si>
    <t>WK26-013</t>
  </si>
  <si>
    <t>WK26-014</t>
  </si>
  <si>
    <t>WK26-015</t>
  </si>
  <si>
    <t>WK26-016</t>
  </si>
  <si>
    <t>WK26-017</t>
  </si>
  <si>
    <t>WK26-018</t>
  </si>
  <si>
    <t>WK26-019</t>
  </si>
  <si>
    <t>WK26-020</t>
  </si>
  <si>
    <t>QURAN RECITATION, HIFZ &amp; SABQI DAILY PROGRESS LOG (2026)</t>
  </si>
  <si>
    <t>Ratings: Mumtaz (Excellent) • Jayyid Jiddan (Very Good) • Jayyid (Good) • Maqboul (Pass) • I'adah (Repeat Lesson) • Ensure Daily Sabqi &amp; Manzil are Tested</t>
  </si>
  <si>
    <t>2026-10-01</t>
  </si>
  <si>
    <t>Hifz</t>
  </si>
  <si>
    <t>Al-Jumu'ah</t>
  </si>
  <si>
    <t>Ayah 1 - 8</t>
  </si>
  <si>
    <t>Mumtaz</t>
  </si>
  <si>
    <t>Surah As-Saff (Full)</t>
  </si>
  <si>
    <t>Juz 30 (Full)</t>
  </si>
  <si>
    <t>Jayyid Jiddan</t>
  </si>
  <si>
    <t>Clear pronunciation, perfect Ghunnah</t>
  </si>
  <si>
    <t>U.F.</t>
  </si>
  <si>
    <t>Al-Jumu'ah Ayah 9-11 + Revise Surah As-Saff</t>
  </si>
  <si>
    <t>Al-Mulk</t>
  </si>
  <si>
    <t>Ayah 15 - 24</t>
  </si>
  <si>
    <t>Ayah 1 - 14</t>
  </si>
  <si>
    <t>Juz 30 (Surah An-Naba to Al-Fajr)</t>
  </si>
  <si>
    <t>Jayyid</t>
  </si>
  <si>
    <t>Check Madd Muttasil duration on Ayah 20</t>
  </si>
  <si>
    <t>Al-Mulk Ayah 25-30 to finish Surah</t>
  </si>
  <si>
    <t>An-Nazi'at</t>
  </si>
  <si>
    <t>Ayah 27 - 46 (Page 584)</t>
  </si>
  <si>
    <t>Surah An-Naba</t>
  </si>
  <si>
    <t>Surah Al-Balad to An-Nas</t>
  </si>
  <si>
    <t>MashaAllah fluent recitation without stop</t>
  </si>
  <si>
    <t>U.A.</t>
  </si>
  <si>
    <t>Memorize Surah 'Abasa Ayah 1-16</t>
  </si>
  <si>
    <t>Nazira</t>
  </si>
  <si>
    <t>Al-Baqarah</t>
  </si>
  <si>
    <t>Ayah 1 - 7 (Page 2)</t>
  </si>
  <si>
    <t>Surah Al-Fatihah</t>
  </si>
  <si>
    <t>-</t>
  </si>
  <si>
    <t>Focus on heavy letters (Khaf, Dad)</t>
  </si>
  <si>
    <t>Practice Al-Baqarah Ayah 8-16 with audio</t>
  </si>
  <si>
    <t>Al-Isra</t>
  </si>
  <si>
    <t>Ayah 1 - 10</t>
  </si>
  <si>
    <t>Surah An-Nahl (Last 2 Ruku)</t>
  </si>
  <si>
    <t>Juz 14</t>
  </si>
  <si>
    <t>Excellent Waqf and Ibtida</t>
  </si>
  <si>
    <t>Al-Isra Ayah 11-22</t>
  </si>
  <si>
    <t>Al-Qalam</t>
  </si>
  <si>
    <t>Ayah 1 - 16</t>
  </si>
  <si>
    <t>I'adah (Repeat)</t>
  </si>
  <si>
    <t>Surah Al-Mulk</t>
  </si>
  <si>
    <t>Juz 30 (Last quarter)</t>
  </si>
  <si>
    <t>Stumbled on Ayah 8 &amp; 12; repeat tomorrow</t>
  </si>
  <si>
    <t>Repeat Al-Qalam 1-16 10 times at home</t>
  </si>
  <si>
    <t>Ayah 253 - 256 (Ayatul Kursi)</t>
  </si>
  <si>
    <t>Ayah 246 - 252</t>
  </si>
  <si>
    <t>Juz 1 &amp; 2</t>
  </si>
  <si>
    <t>Flawless recitation of Ayatul Kursi</t>
  </si>
  <si>
    <t>Ayah 257-260</t>
  </si>
  <si>
    <t>Qaida</t>
  </si>
  <si>
    <t>Noorani Qaida</t>
  </si>
  <si>
    <t>Lesson 8: Tanween &amp; Noon Sakin</t>
  </si>
  <si>
    <t>Lesson 7</t>
  </si>
  <si>
    <t>Understands Ikhfa rule well</t>
  </si>
  <si>
    <t>Read Lesson 8 exercises 3x</t>
  </si>
  <si>
    <t>STUDENT EMERGENCY DIRECTORY &amp; PARENT CONTACT ROSTER (2026)</t>
  </si>
  <si>
    <t>CONFIDENTIAL • FOR AUTHORIZED MADRASAH TEACHERS &amp; STAFF ONLY • IN EVENT OF EMERGENCY, DIAL GUARDIAN FIRST, THEN EMERGENCY CONTACT</t>
  </si>
  <si>
    <t>Hifz Class A</t>
  </si>
  <si>
    <t>Tariq Abdullah</t>
  </si>
  <si>
    <t>+1 (555) 234-5678</t>
  </si>
  <si>
    <t>Yes</t>
  </si>
  <si>
    <t>Samira Abdullah</t>
  </si>
  <si>
    <t>+1 (555) 234-5679</t>
  </si>
  <si>
    <t>tariq.abdullah@email.com</t>
  </si>
  <si>
    <t>Harun Abdullah</t>
  </si>
  <si>
    <t>Uncle</t>
  </si>
  <si>
    <t>+1 (555) 987-6543</t>
  </si>
  <si>
    <t>None</t>
  </si>
  <si>
    <t>142 Crescent Way, Dallas, TX</t>
  </si>
  <si>
    <t>Parents &amp; Uncle Harun</t>
  </si>
  <si>
    <t>Rashid Hassan</t>
  </si>
  <si>
    <t>+1 (555) 345-6789</t>
  </si>
  <si>
    <t>Fatima Hassan</t>
  </si>
  <si>
    <t>+1 (555) 345-6780</t>
  </si>
  <si>
    <t>rashid.hassan@email.com</t>
  </si>
  <si>
    <t>Zubair Hassan</t>
  </si>
  <si>
    <t>Grandfather</t>
  </si>
  <si>
    <t>+1 (555) 876-5432</t>
  </si>
  <si>
    <t>Severe Peanut Allergy (EpiPen in bag)</t>
  </si>
  <si>
    <t>88 Meadow Lane, Plano, TX</t>
  </si>
  <si>
    <t>Parents only</t>
  </si>
  <si>
    <t>Hifz Class B</t>
  </si>
  <si>
    <t>Dr. Bilal Mansoor</t>
  </si>
  <si>
    <t>+1 (555) 456-7890</t>
  </si>
  <si>
    <t>Dr. Layla Mansoor</t>
  </si>
  <si>
    <t>+1 (555) 456-7891</t>
  </si>
  <si>
    <t>bilal.mansoor@email.com</t>
  </si>
  <si>
    <t>Salma Khan</t>
  </si>
  <si>
    <t>Aunt</t>
  </si>
  <si>
    <t>+1 (555) 765-4321</t>
  </si>
  <si>
    <t>Mild Asthma (Inhaler with Ustadh)</t>
  </si>
  <si>
    <t>512 Oak Ridge Blvd, Frisco, TX</t>
  </si>
  <si>
    <t>Parents &amp; Aunt Salma</t>
  </si>
  <si>
    <t>Nazira Grade 2</t>
  </si>
  <si>
    <t>Farooq Patel</t>
  </si>
  <si>
    <t>+1 (555) 567-8901</t>
  </si>
  <si>
    <t>Amina Patel</t>
  </si>
  <si>
    <t>+1 (555) 567-8902</t>
  </si>
  <si>
    <t>f.patel@email.com</t>
  </si>
  <si>
    <t>Ismail Patel</t>
  </si>
  <si>
    <t>Older Brother</t>
  </si>
  <si>
    <t>+1 (555) 654-3210</t>
  </si>
  <si>
    <t>23 Valley View Rd, Richardson, TX</t>
  </si>
  <si>
    <t>Parents &amp; Brother Ismail</t>
  </si>
  <si>
    <t>Mohamed Zahra</t>
  </si>
  <si>
    <t>+1 (555) 678-9012</t>
  </si>
  <si>
    <t>Nadia Zahra</t>
  </si>
  <si>
    <t>+1 (555) 678-9013</t>
  </si>
  <si>
    <t>m.zahra@email.com</t>
  </si>
  <si>
    <t>Zahra Mansoor</t>
  </si>
  <si>
    <t>Grandmother</t>
  </si>
  <si>
    <t>+1 (555) 543-2109</t>
  </si>
  <si>
    <t>Lactose Intolerant</t>
  </si>
  <si>
    <t>704 Heritage Way, Irving, TX</t>
  </si>
  <si>
    <t>Mother &amp; Grandmother</t>
  </si>
  <si>
    <t>Adnan Farooq</t>
  </si>
  <si>
    <t>+1 (555) 789-0123</t>
  </si>
  <si>
    <t>Hafsa Farooq</t>
  </si>
  <si>
    <t>+1 (555) 789-0124</t>
  </si>
  <si>
    <t>adnan.farooq@email.com</t>
  </si>
  <si>
    <t>Khalid Farooq</t>
  </si>
  <si>
    <t>+1 (555) 432-1098</t>
  </si>
  <si>
    <t>19 Biltmore Ave, Allen, TX</t>
  </si>
  <si>
    <t>Zia Siddiqui</t>
  </si>
  <si>
    <t>+1 (555) 890-1234</t>
  </si>
  <si>
    <t>Tahira Siddiqui</t>
  </si>
  <si>
    <t>+1 (555) 890-1235</t>
  </si>
  <si>
    <t>zia.s@email.com</t>
  </si>
  <si>
    <t>Mariam Ali</t>
  </si>
  <si>
    <t>Cousin (Adult)</t>
  </si>
  <si>
    <t>+1 (555) 321-0987</t>
  </si>
  <si>
    <t>344 Falcon Crest Dr, McKinney, TX</t>
  </si>
  <si>
    <t>Parents &amp; Cousin Mariam</t>
  </si>
  <si>
    <t>Qaida Foundations</t>
  </si>
  <si>
    <t>Tariq Mehmood</t>
  </si>
  <si>
    <t>+1 (555) 901-2345</t>
  </si>
  <si>
    <t>Sadia Tariq</t>
  </si>
  <si>
    <t>+1 (555) 901-2346</t>
  </si>
  <si>
    <t>tariq.m@email.com</t>
  </si>
  <si>
    <t>Naveed Akhtar</t>
  </si>
  <si>
    <t>Family Friend</t>
  </si>
  <si>
    <t>+1 (555) 210-9876</t>
  </si>
  <si>
    <t>Bee Sting Allergy</t>
  </si>
  <si>
    <t>91 Whispering Pines, Carrollton, 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</si>
</sst>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5" x14ac:knownFonts="1">
    <font>
      <color theme="1"/>
      <family val="2"/>
      <scheme val="minor"/>
      <sz val="11"/>
      <name val="Calibri"/>
    </font>
    <font>
      <b/>
      <color rgb="FFFFFFFF"/>
      <sz val="16"/>
      <name val="Arial"/>
    </font>
    <font>
      <i/>
      <color rgb="FF0F766E"/>
      <sz val="10"/>
      <name val="Arial"/>
    </font>
    <font>
      <b/>
      <color rgb="FF103F54"/>
      <sz val="12"/>
      <name val="Arial"/>
    </font>
    <font>
      <b/>
      <color rgb="FF0E7458"/>
      <sz val="10"/>
      <name val="Arial"/>
    </font>
    <font>
      <sz val="10"/>
      <name val="Arial"/>
    </font>
    <font>
      <i/>
      <color rgb="FF64748B"/>
      <sz val="9"/>
      <name val="Arial"/>
    </font>
    <font>
      <b/>
      <color rgb="FF065F46"/>
      <sz val="10"/>
      <name val="Arial"/>
    </font>
    <font>
      <b/>
      <color rgb="FF991B1B"/>
      <sz val="10"/>
      <name val="Arial"/>
    </font>
    <font>
      <b/>
      <color rgb="FF92400E"/>
      <sz val="10"/>
      <name val="Arial"/>
    </font>
    <font>
      <b/>
      <color rgb="FF075985"/>
      <sz val="10"/>
      <name val="Arial"/>
    </font>
    <font>
      <b/>
      <sz val="10"/>
      <name val="Arial"/>
    </font>
    <font>
      <color rgb="FF0284C7"/>
      <sz val="9"/>
      <name val="Consolas"/>
    </font>
    <font>
      <color rgb="FF475569"/>
      <sz val="9"/>
      <name val="Arial"/>
    </font>
    <font>
      <b/>
      <color rgb="FFFFFFFF"/>
      <sz val="10"/>
      <name val="Arial"/>
    </font>
    <font>
      <b/>
      <color rgb="FFFFFFFF"/>
      <sz val="15"/>
      <name val="Arial"/>
    </font>
    <font>
      <b/>
    </font>
    <font>
      <b/>
      <color rgb="FF0E7458"/>
    </font>
    <font>
      <b/>
      <color rgb="FF103F54"/>
    </font>
    <font>
      <b/>
      <color rgb="FF0F766E"/>
      <sz val="9"/>
      <name val="Arial"/>
    </font>
    <font>
      <b/>
      <color rgb="FFFFFFFF"/>
      <sz val="9"/>
      <name val="Arial"/>
    </font>
    <font>
      <b/>
      <color rgb="FF64748B"/>
      <sz val="9"/>
      <name val="Arial"/>
    </font>
    <font>
      <b/>
      <color rgb="FF103F54"/>
      <sz val="9"/>
      <name val="Arial"/>
    </font>
    <font>
      <b/>
      <color rgb="FF065F46"/>
      <sz val="9"/>
      <name val="Arial"/>
    </font>
    <font>
      <b/>
      <color rgb="FF991B1B"/>
      <sz val="9"/>
      <name val="Arial"/>
    </font>
    <font>
      <b/>
      <color rgb="FF92400E"/>
      <sz val="9"/>
      <name val="Arial"/>
    </font>
    <font>
      <b/>
      <color rgb="FFB45309"/>
      <sz val="9"/>
      <name val="Arial"/>
    </font>
    <font>
      <b/>
      <color rgb="FF0284C7"/>
      <sz val="9"/>
      <name val="Arial"/>
    </font>
    <font>
      <b/>
      <sz val="9"/>
      <name val="Arial"/>
    </font>
    <font>
      <b/>
      <color rgb="FF075985"/>
      <sz val="9"/>
      <name val="Arial"/>
    </font>
    <font>
      <b/>
      <color rgb="FF065F46"/>
      <sz val="9"/>
    </font>
    <font>
      <b/>
      <color rgb="FF065F46"/>
    </font>
    <font>
      <b/>
      <color rgb="FF991B1B"/>
    </font>
    <font>
      <b/>
      <color rgb="FFB45309"/>
    </font>
    <font>
      <b/>
      <color rgb="FF991B1B"/>
      <sz val="9"/>
    </font>
    <font>
      <b/>
      <sz val="8"/>
    </font>
    <font>
      <b/>
      <color rgb="FF64748B"/>
      <sz val="9"/>
    </font>
    <font>
      <b/>
      <color rgb="FF103F54"/>
      <sz val="9"/>
    </font>
    <font>
      <b/>
      <color rgb="FF92400E"/>
      <sz val="9"/>
    </font>
    <font>
      <b/>
      <color rgb="FFB45309"/>
      <sz val="9"/>
    </font>
    <font>
      <b/>
      <color rgb="FF0284C7"/>
      <sz val="9"/>
    </font>
    <font>
      <b/>
      <sz val="9"/>
    </font>
    <font>
      <b/>
      <color rgb="FF64748B"/>
    </font>
    <font>
      <b/>
      <color rgb="FF0284C7"/>
    </font>
    <font>
      <b/>
      <color rgb="FFDC2626"/>
    </font>
  </fonts>
  <fills count="21">
    <fill>
      <patternFill patternType="none"/>
    </fill>
    <fill>
      <patternFill patternType="gray125"/>
    </fill>
    <fill>
      <patternFill patternType="solid">
        <fgColor rgb="FF103F54"/>
      </patternFill>
    </fill>
    <fill>
      <patternFill patternType="solid">
        <fgColor rgb="FFF0FDFA"/>
      </patternFill>
    </fill>
    <fill>
      <patternFill patternType="solid">
        <fgColor rgb="FFF8FAFC"/>
      </patternFill>
    </fill>
    <fill>
      <patternFill patternType="solid">
        <fgColor rgb="FFD1FAE5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E0F2FE"/>
      </patternFill>
    </fill>
    <fill>
      <patternFill patternType="solid">
        <fgColor rgb="FF0E7458"/>
      </patternFill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ECFDF5"/>
      </patternFill>
    </fill>
    <fill>
      <patternFill patternType="solid">
        <fgColor rgb="FFFEF2F2"/>
      </patternFill>
    </fill>
    <fill>
      <patternFill patternType="solid">
        <fgColor rgb="FFFFFBEB"/>
      </patternFill>
    </fill>
    <fill>
      <patternFill patternType="solid">
        <fgColor rgb="FFF0F9FF"/>
      </patternFill>
    </fill>
    <fill>
      <patternFill patternType="solid">
        <fgColor rgb="FF334155"/>
      </patternFill>
    </fill>
    <fill>
      <patternFill patternType="solid">
        <fgColor rgb="FF0284C7"/>
      </patternFill>
    </fill>
    <fill>
      <patternFill patternType="solid">
        <fgColor rgb="FFD97706"/>
      </patternFill>
    </fill>
    <fill>
      <patternFill patternType="solid">
        <fgColor rgb="FFB91C1C"/>
      </patternFill>
    </fill>
    <fill>
      <patternFill patternType="solid">
        <fgColor rgb="FFEA580C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CBD5E1"/>
      </left>
      <right style="thin">
        <color rgb="FFCBD5E1"/>
      </right>
      <top style="medium">
        <color rgb="FF103F54"/>
      </top>
      <bottom style="medium">
        <color rgb="FF103F5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4" fillId="4" borderId="1" xfId="0" applyFont="1" applyFill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7" fillId="5" borderId="1" xfId="0" applyFont="1" applyFill="1" applyBorder="1" applyAlignment="1">
      <alignment horizontal="center"/>
    </xf>
    <xf numFmtId="0" fontId="5" fillId="0" borderId="1" xfId="0" applyFont="1" applyBorder="1"/>
    <xf numFmtId="0" fontId="8" fillId="6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9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3" borderId="0" xfId="0" applyFont="1" applyFill="1" applyAlignment="1">
      <alignment horizontal="center" vertical="center"/>
    </xf>
    <xf numFmtId="0" fontId="20" fillId="0" borderId="0" xfId="0" applyFont="1"/>
    <xf numFmtId="0" fontId="20" fillId="2" borderId="2" xfId="0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3" fillId="5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/>
    </xf>
    <xf numFmtId="0" fontId="24" fillId="13" borderId="1" xfId="0" applyFont="1" applyFill="1" applyBorder="1" applyAlignment="1">
      <alignment horizontal="center" vertical="center"/>
    </xf>
    <xf numFmtId="0" fontId="26" fillId="14" borderId="1" xfId="0" applyFont="1" applyFill="1" applyBorder="1" applyAlignment="1">
      <alignment horizontal="center" vertical="center"/>
    </xf>
    <xf numFmtId="0" fontId="27" fillId="15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164" fontId="22" fillId="4" borderId="1" xfId="0" applyNumberFormat="1" applyFont="1" applyFill="1" applyBorder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30" fillId="0" borderId="1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24" fillId="0" borderId="0" xfId="0" applyFont="1" applyAlignment="1">
      <alignment horizontal="right" vertical="center"/>
    </xf>
    <xf numFmtId="0" fontId="34" fillId="0" borderId="1" xfId="0" applyFont="1" applyBorder="1" applyAlignment="1">
      <alignment horizontal="center"/>
    </xf>
    <xf numFmtId="0" fontId="22" fillId="0" borderId="0" xfId="0" applyFont="1" applyAlignment="1">
      <alignment horizontal="right" vertical="center"/>
    </xf>
    <xf numFmtId="9" fontId="35" fillId="0" borderId="1" xfId="0" applyNumberFormat="1" applyFont="1" applyBorder="1" applyAlignment="1">
      <alignment horizontal="center"/>
    </xf>
    <xf numFmtId="0" fontId="15" fillId="9" borderId="0" xfId="0" applyFont="1" applyFill="1" applyAlignment="1">
      <alignment horizontal="center" vertical="center"/>
    </xf>
    <xf numFmtId="0" fontId="23" fillId="12" borderId="0" xfId="0" applyFont="1" applyFill="1" applyAlignment="1">
      <alignment horizontal="center" vertical="center"/>
    </xf>
    <xf numFmtId="0" fontId="20" fillId="16" borderId="2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0" fillId="5" borderId="1" xfId="0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164" fontId="37" fillId="0" borderId="1" xfId="0" applyNumberFormat="1" applyFont="1" applyBorder="1" applyAlignment="1">
      <alignment horizontal="center"/>
    </xf>
    <xf numFmtId="0" fontId="25" fillId="14" borderId="0" xfId="0" applyFont="1" applyFill="1" applyAlignment="1">
      <alignment horizontal="center" vertical="center"/>
    </xf>
    <xf numFmtId="0" fontId="20" fillId="17" borderId="2" xfId="0" applyFont="1" applyFill="1" applyBorder="1" applyAlignment="1">
      <alignment horizontal="center" vertical="center" wrapText="1"/>
    </xf>
    <xf numFmtId="0" fontId="20" fillId="18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18" fillId="0" borderId="1" xfId="0" applyFont="1" applyBorder="1"/>
    <xf numFmtId="0" fontId="0" fillId="0" borderId="1" xfId="0" applyBorder="1"/>
    <xf numFmtId="0" fontId="31" fillId="5" borderId="1" xfId="0" applyFont="1" applyFill="1" applyBorder="1" applyAlignment="1">
      <alignment horizontal="center"/>
    </xf>
    <xf numFmtId="0" fontId="32" fillId="6" borderId="1" xfId="0" applyFont="1" applyFill="1" applyBorder="1" applyAlignment="1">
      <alignment horizontal="center"/>
    </xf>
    <xf numFmtId="0" fontId="24" fillId="13" borderId="0" xfId="0" applyFont="1" applyFill="1" applyAlignment="1">
      <alignment horizontal="center" vertical="center"/>
    </xf>
    <xf numFmtId="0" fontId="20" fillId="19" borderId="2" xfId="0" applyFont="1" applyFill="1" applyBorder="1" applyAlignment="1">
      <alignment horizontal="center" vertical="center" wrapText="1"/>
    </xf>
    <xf numFmtId="0" fontId="20" fillId="20" borderId="2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43" fillId="0" borderId="1" xfId="0" applyFont="1" applyBorder="1"/>
    <xf numFmtId="0" fontId="44" fillId="0" borderId="1" xfId="0" applyFont="1" applyBorder="1"/>
    <xf numFmtId="0" fontId="32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3F54"/>
  </sheetPr>
  <dimension ref="B2:D31"/>
  <sheetViews>
    <sheetView workbookViewId="0"/>
  </sheetViews>
  <sheetFormatPr defaultRowHeight="15" outlineLevelRow="0" outlineLevelCol="0" x14ac:dyDescent="55"/>
  <cols>
    <col min="1" max="1" width="5" customWidth="1"/>
    <col min="2" max="2" width="32" customWidth="1"/>
    <col min="3" max="3" width="55" customWidth="1"/>
    <col min="4" max="4" width="30" customWidth="1"/>
    <col min="5" max="5" width="5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1"/>
      <c r="C3" s="1"/>
      <c r="D3" s="1"/>
    </row>
    <row r="4" spans="2:4" x14ac:dyDescent="0.25">
      <c r="B4" s="2" t="s">
        <v>1</v>
      </c>
      <c r="C4" s="2"/>
      <c r="D4" s="2"/>
    </row>
    <row r="6" spans="2:2" x14ac:dyDescent="0.25">
      <c r="B6" s="3" t="s">
        <v>2</v>
      </c>
    </row>
    <row r="7" spans="2:4" x14ac:dyDescent="0.25">
      <c r="B7" s="4" t="s">
        <v>3</v>
      </c>
      <c r="C7" s="5" t="s">
        <v>4</v>
      </c>
      <c r="D7" s="6" t="s">
        <v>5</v>
      </c>
    </row>
    <row r="8" spans="2:4" x14ac:dyDescent="0.25">
      <c r="B8" s="4" t="s">
        <v>6</v>
      </c>
      <c r="C8" s="5" t="s">
        <v>7</v>
      </c>
      <c r="D8" s="6" t="s">
        <v>8</v>
      </c>
    </row>
    <row r="9" spans="2:4" x14ac:dyDescent="0.25">
      <c r="B9" s="4" t="s">
        <v>9</v>
      </c>
      <c r="C9" s="5" t="s">
        <v>10</v>
      </c>
      <c r="D9" s="6" t="s">
        <v>11</v>
      </c>
    </row>
    <row r="10" spans="2:4" x14ac:dyDescent="0.25">
      <c r="B10" s="4" t="s">
        <v>12</v>
      </c>
      <c r="C10" s="5" t="s">
        <v>13</v>
      </c>
      <c r="D10" s="6" t="s">
        <v>14</v>
      </c>
    </row>
    <row r="13" spans="2:2" x14ac:dyDescent="0.25">
      <c r="B13" s="3" t="s">
        <v>15</v>
      </c>
    </row>
    <row r="14" spans="2:4" x14ac:dyDescent="0.25">
      <c r="B14" s="7" t="s">
        <v>16</v>
      </c>
      <c r="C14" s="8" t="s">
        <v>17</v>
      </c>
      <c r="D14" s="8"/>
    </row>
    <row r="15" spans="2:4" x14ac:dyDescent="0.25">
      <c r="B15" s="9" t="s">
        <v>18</v>
      </c>
      <c r="C15" s="8" t="s">
        <v>19</v>
      </c>
      <c r="D15" s="8"/>
    </row>
    <row r="16" spans="2:4" x14ac:dyDescent="0.25">
      <c r="B16" s="10" t="s">
        <v>20</v>
      </c>
      <c r="C16" s="8" t="s">
        <v>21</v>
      </c>
      <c r="D16" s="8"/>
    </row>
    <row r="17" spans="2:4" x14ac:dyDescent="0.25">
      <c r="B17" s="11" t="s">
        <v>22</v>
      </c>
      <c r="C17" s="8" t="s">
        <v>23</v>
      </c>
      <c r="D17" s="8"/>
    </row>
    <row r="20" spans="2:2" x14ac:dyDescent="0.25">
      <c r="B20" s="3" t="s">
        <v>24</v>
      </c>
    </row>
    <row r="21" spans="2:4" x14ac:dyDescent="0.25">
      <c r="B21" s="12" t="s">
        <v>25</v>
      </c>
      <c r="C21" s="13" t="s">
        <v>26</v>
      </c>
      <c r="D21" s="14" t="s">
        <v>27</v>
      </c>
    </row>
    <row r="22" spans="2:4" x14ac:dyDescent="0.25">
      <c r="B22" s="12" t="s">
        <v>28</v>
      </c>
      <c r="C22" s="13" t="s">
        <v>29</v>
      </c>
      <c r="D22" s="14" t="s">
        <v>30</v>
      </c>
    </row>
    <row r="23" spans="2:4" x14ac:dyDescent="0.25">
      <c r="B23" s="12" t="s">
        <v>31</v>
      </c>
      <c r="C23" s="13" t="s">
        <v>32</v>
      </c>
      <c r="D23" s="14" t="s">
        <v>33</v>
      </c>
    </row>
    <row r="24" spans="2:4" x14ac:dyDescent="0.25">
      <c r="B24" s="12" t="s">
        <v>34</v>
      </c>
      <c r="C24" s="13" t="s">
        <v>35</v>
      </c>
      <c r="D24" s="14" t="s">
        <v>36</v>
      </c>
    </row>
    <row r="25" spans="2:4" x14ac:dyDescent="0.25">
      <c r="B25" s="12" t="s">
        <v>37</v>
      </c>
      <c r="C25" s="13" t="s">
        <v>38</v>
      </c>
      <c r="D25" s="14" t="s">
        <v>39</v>
      </c>
    </row>
    <row r="26" spans="2:4" x14ac:dyDescent="0.25">
      <c r="B26" s="12" t="s">
        <v>40</v>
      </c>
      <c r="C26" s="13" t="s">
        <v>41</v>
      </c>
      <c r="D26" s="14" t="s">
        <v>42</v>
      </c>
    </row>
    <row r="29" spans="2:4" x14ac:dyDescent="0.25">
      <c r="B29" s="15" t="s">
        <v>43</v>
      </c>
      <c r="C29" s="15"/>
      <c r="D29" s="15"/>
    </row>
    <row r="30" spans="2:4" x14ac:dyDescent="0.25">
      <c r="B30" s="15"/>
      <c r="C30" s="15"/>
      <c r="D30" s="15"/>
    </row>
    <row r="31" spans="2:4" x14ac:dyDescent="0.25">
      <c r="B31" s="15"/>
      <c r="C31" s="15"/>
      <c r="D31" s="15"/>
    </row>
  </sheetData>
  <mergeCells count="7">
    <mergeCell ref="B2:D3"/>
    <mergeCell ref="B4:D4"/>
    <mergeCell ref="C14:D14"/>
    <mergeCell ref="C15:D15"/>
    <mergeCell ref="C16:D16"/>
    <mergeCell ref="C17:D17"/>
    <mergeCell ref="B29:D3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B8A6"/>
  </sheetPr>
  <dimension ref="A1:AN36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3" width="4.8" customWidth="1"/>
    <col min="38" max="38" width="11" customWidth="1"/>
    <col min="39" max="39" width="14" customWidth="1"/>
    <col min="40" max="40" width="18" customWidth="1"/>
  </cols>
  <sheetData>
    <row r="1" spans="1:40" x14ac:dyDescent="0.25">
      <c r="A1" s="16" t="s">
        <v>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</row>
    <row r="4" spans="1:34" x14ac:dyDescent="0.25">
      <c r="A4" s="17" t="s">
        <v>45</v>
      </c>
      <c r="B4" s="18" t="s">
        <v>46</v>
      </c>
      <c r="G4" s="17" t="s">
        <v>47</v>
      </c>
      <c r="I4" t="s">
        <v>48</v>
      </c>
      <c r="Q4" s="17" t="s">
        <v>49</v>
      </c>
      <c r="U4" t="s">
        <v>50</v>
      </c>
      <c r="AD4" s="17" t="s">
        <v>51</v>
      </c>
      <c r="AH4" s="19" t="s">
        <v>52</v>
      </c>
    </row>
    <row r="5" spans="1:40" x14ac:dyDescent="0.25">
      <c r="A5" s="20" t="s">
        <v>53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</row>
    <row r="7" ht="28" customHeight="1" spans="1:40" s="21" customFormat="1" x14ac:dyDescent="0.25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4"/>
      <c r="AI7" s="24"/>
      <c r="AJ7" s="24"/>
      <c r="AK7" s="24"/>
      <c r="AL7" s="22"/>
      <c r="AM7" s="22"/>
      <c r="AN7" s="22"/>
    </row>
    <row r="8" ht="20" customHeight="1" spans="1:40" x14ac:dyDescent="0.25">
      <c r="A8" s="25" t="s">
        <v>54</v>
      </c>
      <c r="B8" s="26" t="s">
        <v>55</v>
      </c>
      <c r="C8" s="27" t="s">
        <v>56</v>
      </c>
      <c r="D8" s="27" t="s">
        <v>56</v>
      </c>
      <c r="E8" s="28"/>
      <c r="F8" s="28"/>
      <c r="G8" s="27" t="s">
        <v>56</v>
      </c>
      <c r="H8" s="27" t="s">
        <v>56</v>
      </c>
      <c r="I8" s="29" t="s">
        <v>57</v>
      </c>
      <c r="J8" s="27" t="s">
        <v>56</v>
      </c>
      <c r="K8" s="27" t="s">
        <v>56</v>
      </c>
      <c r="L8" s="28"/>
      <c r="M8" s="28"/>
      <c r="N8" s="27" t="s">
        <v>56</v>
      </c>
      <c r="O8" s="27" t="s">
        <v>56</v>
      </c>
      <c r="P8" s="30" t="s">
        <v>58</v>
      </c>
      <c r="Q8" s="29" t="s">
        <v>57</v>
      </c>
      <c r="R8" s="27" t="s">
        <v>56</v>
      </c>
      <c r="S8" s="28"/>
      <c r="T8" s="28"/>
      <c r="U8" s="27" t="s">
        <v>56</v>
      </c>
      <c r="V8" s="27" t="s">
        <v>56</v>
      </c>
      <c r="W8" s="27" t="s">
        <v>56</v>
      </c>
      <c r="X8" s="30" t="s">
        <v>58</v>
      </c>
      <c r="Y8" s="29" t="s">
        <v>57</v>
      </c>
      <c r="Z8" s="28"/>
      <c r="AA8" s="28"/>
      <c r="AB8" s="27" t="s">
        <v>56</v>
      </c>
      <c r="AC8" s="27" t="s">
        <v>56</v>
      </c>
      <c r="AD8" s="27" t="s">
        <v>56</v>
      </c>
      <c r="AE8" s="27" t="s">
        <v>56</v>
      </c>
      <c r="AF8" s="29" t="s">
        <v>57</v>
      </c>
      <c r="AG8" s="28"/>
      <c r="AH8" s="31">
        <f>COUNTIF(C8:AG8,"P")</f>
      </c>
      <c r="AI8" s="32">
        <f>COUNTIF(C8:AG8,"A")</f>
      </c>
      <c r="AJ8" s="33">
        <f>COUNTIF(C8:AG8,"L")</f>
      </c>
      <c r="AK8" s="34">
        <f>COUNTIF(C8:AG8,"E")</f>
      </c>
      <c r="AL8" s="35">
        <f>SUM(AH8:AK8)</f>
      </c>
      <c r="AM8" s="36">
        <f>IF(AL8&gt;0,(AH8+(0.5*AJ8))/AL8,0)</f>
      </c>
      <c r="AN8" s="35">
        <f>IF(AL8=0,"-",IF(AM8&gt;=0.9,"⭐️ Excellent",IF(AM8&gt;=0.8,"✅ Good","⚠️ Follow-up")))</f>
      </c>
    </row>
    <row r="9" ht="20" customHeight="1" spans="1:40" x14ac:dyDescent="0.25">
      <c r="A9" s="25" t="s">
        <v>59</v>
      </c>
      <c r="B9" s="26" t="s">
        <v>60</v>
      </c>
      <c r="C9" s="27" t="s">
        <v>56</v>
      </c>
      <c r="D9" s="27" t="s">
        <v>56</v>
      </c>
      <c r="E9" s="28"/>
      <c r="F9" s="28"/>
      <c r="G9" s="27" t="s">
        <v>56</v>
      </c>
      <c r="H9" s="30" t="s">
        <v>58</v>
      </c>
      <c r="I9" s="29" t="s">
        <v>57</v>
      </c>
      <c r="J9" s="27" t="s">
        <v>56</v>
      </c>
      <c r="K9" s="27" t="s">
        <v>56</v>
      </c>
      <c r="L9" s="28"/>
      <c r="M9" s="28"/>
      <c r="N9" s="27" t="s">
        <v>56</v>
      </c>
      <c r="O9" s="27" t="s">
        <v>56</v>
      </c>
      <c r="P9" s="30" t="s">
        <v>58</v>
      </c>
      <c r="Q9" s="27" t="s">
        <v>56</v>
      </c>
      <c r="R9" s="27" t="s">
        <v>56</v>
      </c>
      <c r="S9" s="28"/>
      <c r="T9" s="28"/>
      <c r="U9" s="27" t="s">
        <v>56</v>
      </c>
      <c r="V9" s="27" t="s">
        <v>56</v>
      </c>
      <c r="W9" s="27" t="s">
        <v>56</v>
      </c>
      <c r="X9" s="29" t="s">
        <v>57</v>
      </c>
      <c r="Y9" s="27" t="s">
        <v>56</v>
      </c>
      <c r="Z9" s="28"/>
      <c r="AA9" s="28"/>
      <c r="AB9" s="27" t="s">
        <v>56</v>
      </c>
      <c r="AC9" s="27" t="s">
        <v>56</v>
      </c>
      <c r="AD9" s="27" t="s">
        <v>56</v>
      </c>
      <c r="AE9" s="30" t="s">
        <v>58</v>
      </c>
      <c r="AF9" s="29" t="s">
        <v>57</v>
      </c>
      <c r="AG9" s="28"/>
      <c r="AH9" s="31">
        <f>COUNTIF(C9:AG9,"P")</f>
      </c>
      <c r="AI9" s="32">
        <f>COUNTIF(C9:AG9,"A")</f>
      </c>
      <c r="AJ9" s="33">
        <f>COUNTIF(C9:AG9,"L")</f>
      </c>
      <c r="AK9" s="34">
        <f>COUNTIF(C9:AG9,"E")</f>
      </c>
      <c r="AL9" s="35">
        <f>SUM(AH9:AK9)</f>
      </c>
      <c r="AM9" s="36">
        <f>IF(AL9&gt;0,(AH9+(0.5*AJ9))/AL9,0)</f>
      </c>
      <c r="AN9" s="35">
        <f>IF(AL9=0,"-",IF(AM9&gt;=0.9,"⭐️ Excellent",IF(AM9&gt;=0.8,"✅ Good","⚠️ Follow-up")))</f>
      </c>
    </row>
    <row r="10" ht="20" customHeight="1" spans="1:40" x14ac:dyDescent="0.25">
      <c r="A10" s="25" t="s">
        <v>61</v>
      </c>
      <c r="B10" s="26" t="s">
        <v>62</v>
      </c>
      <c r="C10" s="27" t="s">
        <v>56</v>
      </c>
      <c r="D10" s="27" t="s">
        <v>56</v>
      </c>
      <c r="E10" s="28"/>
      <c r="F10" s="28"/>
      <c r="G10" s="27" t="s">
        <v>56</v>
      </c>
      <c r="H10" s="29" t="s">
        <v>57</v>
      </c>
      <c r="I10" s="27" t="s">
        <v>56</v>
      </c>
      <c r="J10" s="27" t="s">
        <v>56</v>
      </c>
      <c r="K10" s="27" t="s">
        <v>56</v>
      </c>
      <c r="L10" s="28"/>
      <c r="M10" s="28"/>
      <c r="N10" s="37" t="s">
        <v>63</v>
      </c>
      <c r="O10" s="37" t="s">
        <v>63</v>
      </c>
      <c r="P10" s="29" t="s">
        <v>57</v>
      </c>
      <c r="Q10" s="27" t="s">
        <v>56</v>
      </c>
      <c r="R10" s="27" t="s">
        <v>56</v>
      </c>
      <c r="S10" s="28"/>
      <c r="T10" s="28"/>
      <c r="U10" s="27" t="s">
        <v>56</v>
      </c>
      <c r="V10" s="27" t="s">
        <v>56</v>
      </c>
      <c r="W10" s="30" t="s">
        <v>58</v>
      </c>
      <c r="X10" s="27" t="s">
        <v>56</v>
      </c>
      <c r="Y10" s="27" t="s">
        <v>56</v>
      </c>
      <c r="Z10" s="28"/>
      <c r="AA10" s="28"/>
      <c r="AB10" s="27" t="s">
        <v>56</v>
      </c>
      <c r="AC10" s="27" t="s">
        <v>56</v>
      </c>
      <c r="AD10" s="27" t="s">
        <v>56</v>
      </c>
      <c r="AE10" s="29" t="s">
        <v>57</v>
      </c>
      <c r="AF10" s="27" t="s">
        <v>56</v>
      </c>
      <c r="AG10" s="28"/>
      <c r="AH10" s="31">
        <f>COUNTIF(C10:AG10,"P")</f>
      </c>
      <c r="AI10" s="32">
        <f>COUNTIF(C10:AG10,"A")</f>
      </c>
      <c r="AJ10" s="33">
        <f>COUNTIF(C10:AG10,"L")</f>
      </c>
      <c r="AK10" s="34">
        <f>COUNTIF(C10:AG10,"E")</f>
      </c>
      <c r="AL10" s="35">
        <f>SUM(AH10:AK10)</f>
      </c>
      <c r="AM10" s="36">
        <f>IF(AL10&gt;0,(AH10+(0.5*AJ10))/AL10,0)</f>
      </c>
      <c r="AN10" s="35">
        <f>IF(AL10=0,"-",IF(AM10&gt;=0.9,"⭐️ Excellent",IF(AM10&gt;=0.8,"✅ Good","⚠️ Follow-up")))</f>
      </c>
    </row>
    <row r="11" ht="20" customHeight="1" spans="1:40" x14ac:dyDescent="0.25">
      <c r="A11" s="25" t="s">
        <v>64</v>
      </c>
      <c r="B11" s="26" t="s">
        <v>65</v>
      </c>
      <c r="C11" s="27" t="s">
        <v>56</v>
      </c>
      <c r="D11" s="27" t="s">
        <v>56</v>
      </c>
      <c r="E11" s="28"/>
      <c r="F11" s="28"/>
      <c r="G11" s="30" t="s">
        <v>58</v>
      </c>
      <c r="H11" s="29" t="s">
        <v>57</v>
      </c>
      <c r="I11" s="27" t="s">
        <v>56</v>
      </c>
      <c r="J11" s="27" t="s">
        <v>56</v>
      </c>
      <c r="K11" s="27" t="s">
        <v>56</v>
      </c>
      <c r="L11" s="28"/>
      <c r="M11" s="28"/>
      <c r="N11" s="27" t="s">
        <v>56</v>
      </c>
      <c r="O11" s="29" t="s">
        <v>57</v>
      </c>
      <c r="P11" s="27" t="s">
        <v>56</v>
      </c>
      <c r="Q11" s="27" t="s">
        <v>56</v>
      </c>
      <c r="R11" s="27" t="s">
        <v>56</v>
      </c>
      <c r="S11" s="28"/>
      <c r="T11" s="28"/>
      <c r="U11" s="27" t="s">
        <v>56</v>
      </c>
      <c r="V11" s="27" t="s">
        <v>56</v>
      </c>
      <c r="W11" s="29" t="s">
        <v>57</v>
      </c>
      <c r="X11" s="27" t="s">
        <v>56</v>
      </c>
      <c r="Y11" s="27" t="s">
        <v>56</v>
      </c>
      <c r="Z11" s="28"/>
      <c r="AA11" s="28"/>
      <c r="AB11" s="27" t="s">
        <v>56</v>
      </c>
      <c r="AC11" s="27" t="s">
        <v>56</v>
      </c>
      <c r="AD11" s="30" t="s">
        <v>58</v>
      </c>
      <c r="AE11" s="29" t="s">
        <v>57</v>
      </c>
      <c r="AF11" s="27" t="s">
        <v>56</v>
      </c>
      <c r="AG11" s="28"/>
      <c r="AH11" s="31">
        <f>COUNTIF(C11:AG11,"P")</f>
      </c>
      <c r="AI11" s="32">
        <f>COUNTIF(C11:AG11,"A")</f>
      </c>
      <c r="AJ11" s="33">
        <f>COUNTIF(C11:AG11,"L")</f>
      </c>
      <c r="AK11" s="34">
        <f>COUNTIF(C11:AG11,"E")</f>
      </c>
      <c r="AL11" s="35">
        <f>SUM(AH11:AK11)</f>
      </c>
      <c r="AM11" s="36">
        <f>IF(AL11&gt;0,(AH11+(0.5*AJ11))/AL11,0)</f>
      </c>
      <c r="AN11" s="35">
        <f>IF(AL11=0,"-",IF(AM11&gt;=0.9,"⭐️ Excellent",IF(AM11&gt;=0.8,"✅ Good","⚠️ Follow-up")))</f>
      </c>
    </row>
    <row r="12" ht="20" customHeight="1" spans="1:40" x14ac:dyDescent="0.25">
      <c r="A12" s="25" t="s">
        <v>66</v>
      </c>
      <c r="B12" s="26" t="s">
        <v>67</v>
      </c>
      <c r="C12" s="27" t="s">
        <v>56</v>
      </c>
      <c r="D12" s="27" t="s">
        <v>56</v>
      </c>
      <c r="E12" s="28"/>
      <c r="F12" s="28"/>
      <c r="G12" s="29" t="s">
        <v>57</v>
      </c>
      <c r="H12" s="27" t="s">
        <v>56</v>
      </c>
      <c r="I12" s="27" t="s">
        <v>56</v>
      </c>
      <c r="J12" s="27" t="s">
        <v>56</v>
      </c>
      <c r="K12" s="27" t="s">
        <v>56</v>
      </c>
      <c r="L12" s="28"/>
      <c r="M12" s="28"/>
      <c r="N12" s="30" t="s">
        <v>58</v>
      </c>
      <c r="O12" s="29" t="s">
        <v>57</v>
      </c>
      <c r="P12" s="27" t="s">
        <v>56</v>
      </c>
      <c r="Q12" s="27" t="s">
        <v>56</v>
      </c>
      <c r="R12" s="27" t="s">
        <v>56</v>
      </c>
      <c r="S12" s="28"/>
      <c r="T12" s="28"/>
      <c r="U12" s="27" t="s">
        <v>56</v>
      </c>
      <c r="V12" s="30" t="s">
        <v>58</v>
      </c>
      <c r="W12" s="27" t="s">
        <v>56</v>
      </c>
      <c r="X12" s="27" t="s">
        <v>56</v>
      </c>
      <c r="Y12" s="27" t="s">
        <v>56</v>
      </c>
      <c r="Z12" s="28"/>
      <c r="AA12" s="28"/>
      <c r="AB12" s="27" t="s">
        <v>56</v>
      </c>
      <c r="AC12" s="27" t="s">
        <v>56</v>
      </c>
      <c r="AD12" s="29" t="s">
        <v>57</v>
      </c>
      <c r="AE12" s="27" t="s">
        <v>56</v>
      </c>
      <c r="AF12" s="27" t="s">
        <v>56</v>
      </c>
      <c r="AG12" s="28"/>
      <c r="AH12" s="31">
        <f>COUNTIF(C12:AG12,"P")</f>
      </c>
      <c r="AI12" s="32">
        <f>COUNTIF(C12:AG12,"A")</f>
      </c>
      <c r="AJ12" s="33">
        <f>COUNTIF(C12:AG12,"L")</f>
      </c>
      <c r="AK12" s="34">
        <f>COUNTIF(C12:AG12,"E")</f>
      </c>
      <c r="AL12" s="35">
        <f>SUM(AH12:AK12)</f>
      </c>
      <c r="AM12" s="36">
        <f>IF(AL12&gt;0,(AH12+(0.5*AJ12))/AL12,0)</f>
      </c>
      <c r="AN12" s="35">
        <f>IF(AL12=0,"-",IF(AM12&gt;=0.9,"⭐️ Excellent",IF(AM12&gt;=0.8,"✅ Good","⚠️ Follow-up")))</f>
      </c>
    </row>
    <row r="13" ht="20" customHeight="1" spans="1:40" x14ac:dyDescent="0.25">
      <c r="A13" s="25" t="s">
        <v>68</v>
      </c>
      <c r="B13" s="26" t="s">
        <v>69</v>
      </c>
      <c r="C13" s="27" t="s">
        <v>56</v>
      </c>
      <c r="D13" s="27" t="s">
        <v>56</v>
      </c>
      <c r="E13" s="28"/>
      <c r="F13" s="28"/>
      <c r="G13" s="27" t="s">
        <v>56</v>
      </c>
      <c r="H13" s="27" t="s">
        <v>56</v>
      </c>
      <c r="I13" s="27" t="s">
        <v>56</v>
      </c>
      <c r="J13" s="27" t="s">
        <v>56</v>
      </c>
      <c r="K13" s="27" t="s">
        <v>56</v>
      </c>
      <c r="L13" s="28"/>
      <c r="M13" s="28"/>
      <c r="N13" s="29" t="s">
        <v>57</v>
      </c>
      <c r="O13" s="27" t="s">
        <v>56</v>
      </c>
      <c r="P13" s="27" t="s">
        <v>56</v>
      </c>
      <c r="Q13" s="27" t="s">
        <v>56</v>
      </c>
      <c r="R13" s="27" t="s">
        <v>56</v>
      </c>
      <c r="S13" s="28"/>
      <c r="T13" s="28"/>
      <c r="U13" s="30" t="s">
        <v>58</v>
      </c>
      <c r="V13" s="29" t="s">
        <v>57</v>
      </c>
      <c r="W13" s="27" t="s">
        <v>56</v>
      </c>
      <c r="X13" s="27" t="s">
        <v>56</v>
      </c>
      <c r="Y13" s="27" t="s">
        <v>56</v>
      </c>
      <c r="Z13" s="28"/>
      <c r="AA13" s="28"/>
      <c r="AB13" s="27" t="s">
        <v>56</v>
      </c>
      <c r="AC13" s="30" t="s">
        <v>58</v>
      </c>
      <c r="AD13" s="29" t="s">
        <v>57</v>
      </c>
      <c r="AE13" s="27" t="s">
        <v>56</v>
      </c>
      <c r="AF13" s="27" t="s">
        <v>56</v>
      </c>
      <c r="AG13" s="28"/>
      <c r="AH13" s="31">
        <f>COUNTIF(C13:AG13,"P")</f>
      </c>
      <c r="AI13" s="32">
        <f>COUNTIF(C13:AG13,"A")</f>
      </c>
      <c r="AJ13" s="33">
        <f>COUNTIF(C13:AG13,"L")</f>
      </c>
      <c r="AK13" s="34">
        <f>COUNTIF(C13:AG13,"E")</f>
      </c>
      <c r="AL13" s="35">
        <f>SUM(AH13:AK13)</f>
      </c>
      <c r="AM13" s="36">
        <f>IF(AL13&gt;0,(AH13+(0.5*AJ13))/AL13,0)</f>
      </c>
      <c r="AN13" s="35">
        <f>IF(AL13=0,"-",IF(AM13&gt;=0.9,"⭐️ Excellent",IF(AM13&gt;=0.8,"✅ Good","⚠️ Follow-up")))</f>
      </c>
    </row>
    <row r="14" ht="20" customHeight="1" spans="1:40" x14ac:dyDescent="0.25">
      <c r="A14" s="25" t="s">
        <v>70</v>
      </c>
      <c r="B14" s="26" t="s">
        <v>71</v>
      </c>
      <c r="C14" s="27" t="s">
        <v>56</v>
      </c>
      <c r="D14" s="27" t="s">
        <v>56</v>
      </c>
      <c r="E14" s="28"/>
      <c r="F14" s="28"/>
      <c r="G14" s="27" t="s">
        <v>56</v>
      </c>
      <c r="H14" s="27" t="s">
        <v>56</v>
      </c>
      <c r="I14" s="27" t="s">
        <v>56</v>
      </c>
      <c r="J14" s="27" t="s">
        <v>56</v>
      </c>
      <c r="K14" s="27" t="s">
        <v>56</v>
      </c>
      <c r="L14" s="28"/>
      <c r="M14" s="28"/>
      <c r="N14" s="29" t="s">
        <v>57</v>
      </c>
      <c r="O14" s="27" t="s">
        <v>56</v>
      </c>
      <c r="P14" s="27" t="s">
        <v>56</v>
      </c>
      <c r="Q14" s="27" t="s">
        <v>56</v>
      </c>
      <c r="R14" s="27" t="s">
        <v>56</v>
      </c>
      <c r="S14" s="28"/>
      <c r="T14" s="28"/>
      <c r="U14" s="30" t="s">
        <v>58</v>
      </c>
      <c r="V14" s="27" t="s">
        <v>56</v>
      </c>
      <c r="W14" s="27" t="s">
        <v>56</v>
      </c>
      <c r="X14" s="27" t="s">
        <v>56</v>
      </c>
      <c r="Y14" s="27" t="s">
        <v>56</v>
      </c>
      <c r="Z14" s="28"/>
      <c r="AA14" s="28"/>
      <c r="AB14" s="27" t="s">
        <v>56</v>
      </c>
      <c r="AC14" s="29" t="s">
        <v>57</v>
      </c>
      <c r="AD14" s="27" t="s">
        <v>56</v>
      </c>
      <c r="AE14" s="27" t="s">
        <v>56</v>
      </c>
      <c r="AF14" s="27" t="s">
        <v>56</v>
      </c>
      <c r="AG14" s="28"/>
      <c r="AH14" s="31">
        <f>COUNTIF(C14:AG14,"P")</f>
      </c>
      <c r="AI14" s="32">
        <f>COUNTIF(C14:AG14,"A")</f>
      </c>
      <c r="AJ14" s="33">
        <f>COUNTIF(C14:AG14,"L")</f>
      </c>
      <c r="AK14" s="34">
        <f>COUNTIF(C14:AG14,"E")</f>
      </c>
      <c r="AL14" s="35">
        <f>SUM(AH14:AK14)</f>
      </c>
      <c r="AM14" s="36">
        <f>IF(AL14&gt;0,(AH14+(0.5*AJ14))/AL14,0)</f>
      </c>
      <c r="AN14" s="35">
        <f>IF(AL14=0,"-",IF(AM14&gt;=0.9,"⭐️ Excellent",IF(AM14&gt;=0.8,"✅ Good","⚠️ Follow-up")))</f>
      </c>
    </row>
    <row r="15" ht="20" customHeight="1" spans="1:40" x14ac:dyDescent="0.25">
      <c r="A15" s="25" t="s">
        <v>72</v>
      </c>
      <c r="B15" s="26" t="s">
        <v>73</v>
      </c>
      <c r="C15" s="27" t="s">
        <v>56</v>
      </c>
      <c r="D15" s="27" t="s">
        <v>56</v>
      </c>
      <c r="E15" s="28"/>
      <c r="F15" s="28"/>
      <c r="G15" s="27" t="s">
        <v>56</v>
      </c>
      <c r="H15" s="27" t="s">
        <v>56</v>
      </c>
      <c r="I15" s="27" t="s">
        <v>56</v>
      </c>
      <c r="J15" s="27" t="s">
        <v>56</v>
      </c>
      <c r="K15" s="27" t="s">
        <v>56</v>
      </c>
      <c r="L15" s="28"/>
      <c r="M15" s="28"/>
      <c r="N15" s="27" t="s">
        <v>56</v>
      </c>
      <c r="O15" s="27" t="s">
        <v>56</v>
      </c>
      <c r="P15" s="27" t="s">
        <v>56</v>
      </c>
      <c r="Q15" s="27" t="s">
        <v>56</v>
      </c>
      <c r="R15" s="27" t="s">
        <v>56</v>
      </c>
      <c r="S15" s="28"/>
      <c r="T15" s="28"/>
      <c r="U15" s="29" t="s">
        <v>57</v>
      </c>
      <c r="V15" s="27" t="s">
        <v>56</v>
      </c>
      <c r="W15" s="27" t="s">
        <v>56</v>
      </c>
      <c r="X15" s="27" t="s">
        <v>56</v>
      </c>
      <c r="Y15" s="27" t="s">
        <v>56</v>
      </c>
      <c r="Z15" s="28"/>
      <c r="AA15" s="28"/>
      <c r="AB15" s="30" t="s">
        <v>58</v>
      </c>
      <c r="AC15" s="27" t="s">
        <v>56</v>
      </c>
      <c r="AD15" s="27" t="s">
        <v>56</v>
      </c>
      <c r="AE15" s="27" t="s">
        <v>56</v>
      </c>
      <c r="AF15" s="27" t="s">
        <v>56</v>
      </c>
      <c r="AG15" s="28"/>
      <c r="AH15" s="31">
        <f>COUNTIF(C15:AG15,"P")</f>
      </c>
      <c r="AI15" s="32">
        <f>COUNTIF(C15:AG15,"A")</f>
      </c>
      <c r="AJ15" s="33">
        <f>COUNTIF(C15:AG15,"L")</f>
      </c>
      <c r="AK15" s="34">
        <f>COUNTIF(C15:AG15,"E")</f>
      </c>
      <c r="AL15" s="35">
        <f>SUM(AH15:AK15)</f>
      </c>
      <c r="AM15" s="36">
        <f>IF(AL15&gt;0,(AH15+(0.5*AJ15))/AL15,0)</f>
      </c>
      <c r="AN15" s="35">
        <f>IF(AL15=0,"-",IF(AM15&gt;=0.9,"⭐️ Excellent",IF(AM15&gt;=0.8,"✅ Good","⚠️ Follow-up")))</f>
      </c>
    </row>
    <row r="16" ht="20" customHeight="1" spans="1:40" x14ac:dyDescent="0.25">
      <c r="A16" s="25" t="s">
        <v>74</v>
      </c>
      <c r="B16" s="26" t="s">
        <v>75</v>
      </c>
      <c r="C16" s="27" t="s">
        <v>56</v>
      </c>
      <c r="D16" s="30" t="s">
        <v>58</v>
      </c>
      <c r="E16" s="28"/>
      <c r="F16" s="28"/>
      <c r="G16" s="27" t="s">
        <v>56</v>
      </c>
      <c r="H16" s="27" t="s">
        <v>56</v>
      </c>
      <c r="I16" s="27" t="s">
        <v>56</v>
      </c>
      <c r="J16" s="27" t="s">
        <v>56</v>
      </c>
      <c r="K16" s="27" t="s">
        <v>56</v>
      </c>
      <c r="L16" s="28"/>
      <c r="M16" s="28"/>
      <c r="N16" s="27" t="s">
        <v>56</v>
      </c>
      <c r="O16" s="27" t="s">
        <v>56</v>
      </c>
      <c r="P16" s="27" t="s">
        <v>56</v>
      </c>
      <c r="Q16" s="27" t="s">
        <v>56</v>
      </c>
      <c r="R16" s="27" t="s">
        <v>56</v>
      </c>
      <c r="S16" s="28"/>
      <c r="T16" s="28"/>
      <c r="U16" s="27" t="s">
        <v>56</v>
      </c>
      <c r="V16" s="27" t="s">
        <v>56</v>
      </c>
      <c r="W16" s="27" t="s">
        <v>56</v>
      </c>
      <c r="X16" s="27" t="s">
        <v>56</v>
      </c>
      <c r="Y16" s="27" t="s">
        <v>56</v>
      </c>
      <c r="Z16" s="28"/>
      <c r="AA16" s="28"/>
      <c r="AB16" s="29" t="s">
        <v>57</v>
      </c>
      <c r="AC16" s="27" t="s">
        <v>56</v>
      </c>
      <c r="AD16" s="27" t="s">
        <v>56</v>
      </c>
      <c r="AE16" s="27" t="s">
        <v>56</v>
      </c>
      <c r="AF16" s="27" t="s">
        <v>56</v>
      </c>
      <c r="AG16" s="28"/>
      <c r="AH16" s="31">
        <f>COUNTIF(C16:AG16,"P")</f>
      </c>
      <c r="AI16" s="32">
        <f>COUNTIF(C16:AG16,"A")</f>
      </c>
      <c r="AJ16" s="33">
        <f>COUNTIF(C16:AG16,"L")</f>
      </c>
      <c r="AK16" s="34">
        <f>COUNTIF(C16:AG16,"E")</f>
      </c>
      <c r="AL16" s="35">
        <f>SUM(AH16:AK16)</f>
      </c>
      <c r="AM16" s="36">
        <f>IF(AL16&gt;0,(AH16+(0.5*AJ16))/AL16,0)</f>
      </c>
      <c r="AN16" s="35">
        <f>IF(AL16=0,"-",IF(AM16&gt;=0.9,"⭐️ Excellent",IF(AM16&gt;=0.8,"✅ Good","⚠️ Follow-up")))</f>
      </c>
    </row>
    <row r="17" ht="20" customHeight="1" spans="1:40" x14ac:dyDescent="0.25">
      <c r="A17" s="25" t="s">
        <v>76</v>
      </c>
      <c r="B17" s="26" t="s">
        <v>77</v>
      </c>
      <c r="C17" s="27" t="s">
        <v>56</v>
      </c>
      <c r="D17" s="30" t="s">
        <v>58</v>
      </c>
      <c r="E17" s="28"/>
      <c r="F17" s="28"/>
      <c r="G17" s="27" t="s">
        <v>56</v>
      </c>
      <c r="H17" s="27" t="s">
        <v>56</v>
      </c>
      <c r="I17" s="27" t="s">
        <v>56</v>
      </c>
      <c r="J17" s="27" t="s">
        <v>56</v>
      </c>
      <c r="K17" s="27" t="s">
        <v>56</v>
      </c>
      <c r="L17" s="28"/>
      <c r="M17" s="28"/>
      <c r="N17" s="27" t="s">
        <v>56</v>
      </c>
      <c r="O17" s="27" t="s">
        <v>56</v>
      </c>
      <c r="P17" s="27" t="s">
        <v>56</v>
      </c>
      <c r="Q17" s="27" t="s">
        <v>56</v>
      </c>
      <c r="R17" s="27" t="s">
        <v>56</v>
      </c>
      <c r="S17" s="28"/>
      <c r="T17" s="28"/>
      <c r="U17" s="27" t="s">
        <v>56</v>
      </c>
      <c r="V17" s="27" t="s">
        <v>56</v>
      </c>
      <c r="W17" s="27" t="s">
        <v>56</v>
      </c>
      <c r="X17" s="27" t="s">
        <v>56</v>
      </c>
      <c r="Y17" s="27" t="s">
        <v>56</v>
      </c>
      <c r="Z17" s="28"/>
      <c r="AA17" s="28"/>
      <c r="AB17" s="27" t="s">
        <v>56</v>
      </c>
      <c r="AC17" s="27" t="s">
        <v>56</v>
      </c>
      <c r="AD17" s="27" t="s">
        <v>56</v>
      </c>
      <c r="AE17" s="27" t="s">
        <v>56</v>
      </c>
      <c r="AF17" s="27" t="s">
        <v>56</v>
      </c>
      <c r="AG17" s="28"/>
      <c r="AH17" s="31">
        <f>COUNTIF(C17:AG17,"P")</f>
      </c>
      <c r="AI17" s="32">
        <f>COUNTIF(C17:AG17,"A")</f>
      </c>
      <c r="AJ17" s="33">
        <f>COUNTIF(C17:AG17,"L")</f>
      </c>
      <c r="AK17" s="34">
        <f>COUNTIF(C17:AG17,"E")</f>
      </c>
      <c r="AL17" s="35">
        <f>SUM(AH17:AK17)</f>
      </c>
      <c r="AM17" s="36">
        <f>IF(AL17&gt;0,(AH17+(0.5*AJ17))/AL17,0)</f>
      </c>
      <c r="AN17" s="35">
        <f>IF(AL17=0,"-",IF(AM17&gt;=0.9,"⭐️ Excellent",IF(AM17&gt;=0.8,"✅ Good","⚠️ Follow-up")))</f>
      </c>
    </row>
    <row r="18" ht="20" customHeight="1" spans="1:40" x14ac:dyDescent="0.25">
      <c r="A18" s="25" t="s">
        <v>78</v>
      </c>
      <c r="B18" s="26" t="s">
        <v>79</v>
      </c>
      <c r="C18" s="30" t="s">
        <v>58</v>
      </c>
      <c r="D18" s="29" t="s">
        <v>57</v>
      </c>
      <c r="E18" s="28"/>
      <c r="F18" s="28"/>
      <c r="G18" s="27" t="s">
        <v>56</v>
      </c>
      <c r="H18" s="27" t="s">
        <v>56</v>
      </c>
      <c r="I18" s="27" t="s">
        <v>56</v>
      </c>
      <c r="J18" s="27" t="s">
        <v>56</v>
      </c>
      <c r="K18" s="30" t="s">
        <v>58</v>
      </c>
      <c r="L18" s="28"/>
      <c r="M18" s="28"/>
      <c r="N18" s="27" t="s">
        <v>56</v>
      </c>
      <c r="O18" s="27" t="s">
        <v>56</v>
      </c>
      <c r="P18" s="27" t="s">
        <v>56</v>
      </c>
      <c r="Q18" s="27" t="s">
        <v>56</v>
      </c>
      <c r="R18" s="27" t="s">
        <v>56</v>
      </c>
      <c r="S18" s="28"/>
      <c r="T18" s="28"/>
      <c r="U18" s="27" t="s">
        <v>56</v>
      </c>
      <c r="V18" s="27" t="s">
        <v>56</v>
      </c>
      <c r="W18" s="27" t="s">
        <v>56</v>
      </c>
      <c r="X18" s="27" t="s">
        <v>56</v>
      </c>
      <c r="Y18" s="27" t="s">
        <v>56</v>
      </c>
      <c r="Z18" s="28"/>
      <c r="AA18" s="28"/>
      <c r="AB18" s="27" t="s">
        <v>56</v>
      </c>
      <c r="AC18" s="27" t="s">
        <v>56</v>
      </c>
      <c r="AD18" s="27" t="s">
        <v>56</v>
      </c>
      <c r="AE18" s="27" t="s">
        <v>56</v>
      </c>
      <c r="AF18" s="27" t="s">
        <v>56</v>
      </c>
      <c r="AG18" s="28"/>
      <c r="AH18" s="31">
        <f>COUNTIF(C18:AG18,"P")</f>
      </c>
      <c r="AI18" s="32">
        <f>COUNTIF(C18:AG18,"A")</f>
      </c>
      <c r="AJ18" s="33">
        <f>COUNTIF(C18:AG18,"L")</f>
      </c>
      <c r="AK18" s="34">
        <f>COUNTIF(C18:AG18,"E")</f>
      </c>
      <c r="AL18" s="35">
        <f>SUM(AH18:AK18)</f>
      </c>
      <c r="AM18" s="36">
        <f>IF(AL18&gt;0,(AH18+(0.5*AJ18))/AL18,0)</f>
      </c>
      <c r="AN18" s="35">
        <f>IF(AL18=0,"-",IF(AM18&gt;=0.9,"⭐️ Excellent",IF(AM18&gt;=0.8,"✅ Good","⚠️ Follow-up")))</f>
      </c>
    </row>
    <row r="19" ht="20" customHeight="1" spans="1:40" x14ac:dyDescent="0.25">
      <c r="A19" s="25" t="s">
        <v>80</v>
      </c>
      <c r="B19" s="26" t="s">
        <v>81</v>
      </c>
      <c r="C19" s="29" t="s">
        <v>57</v>
      </c>
      <c r="D19" s="27" t="s">
        <v>56</v>
      </c>
      <c r="E19" s="28"/>
      <c r="F19" s="28"/>
      <c r="G19" s="27" t="s">
        <v>56</v>
      </c>
      <c r="H19" s="27" t="s">
        <v>56</v>
      </c>
      <c r="I19" s="27" t="s">
        <v>56</v>
      </c>
      <c r="J19" s="27" t="s">
        <v>56</v>
      </c>
      <c r="K19" s="29" t="s">
        <v>57</v>
      </c>
      <c r="L19" s="28"/>
      <c r="M19" s="28"/>
      <c r="N19" s="27" t="s">
        <v>56</v>
      </c>
      <c r="O19" s="27" t="s">
        <v>56</v>
      </c>
      <c r="P19" s="27" t="s">
        <v>56</v>
      </c>
      <c r="Q19" s="27" t="s">
        <v>56</v>
      </c>
      <c r="R19" s="30" t="s">
        <v>58</v>
      </c>
      <c r="S19" s="28"/>
      <c r="T19" s="28"/>
      <c r="U19" s="27" t="s">
        <v>56</v>
      </c>
      <c r="V19" s="27" t="s">
        <v>56</v>
      </c>
      <c r="W19" s="27" t="s">
        <v>56</v>
      </c>
      <c r="X19" s="27" t="s">
        <v>56</v>
      </c>
      <c r="Y19" s="27" t="s">
        <v>56</v>
      </c>
      <c r="Z19" s="28"/>
      <c r="AA19" s="28"/>
      <c r="AB19" s="27" t="s">
        <v>56</v>
      </c>
      <c r="AC19" s="27" t="s">
        <v>56</v>
      </c>
      <c r="AD19" s="27" t="s">
        <v>56</v>
      </c>
      <c r="AE19" s="27" t="s">
        <v>56</v>
      </c>
      <c r="AF19" s="27" t="s">
        <v>56</v>
      </c>
      <c r="AG19" s="28"/>
      <c r="AH19" s="31">
        <f>COUNTIF(C19:AG19,"P")</f>
      </c>
      <c r="AI19" s="32">
        <f>COUNTIF(C19:AG19,"A")</f>
      </c>
      <c r="AJ19" s="33">
        <f>COUNTIF(C19:AG19,"L")</f>
      </c>
      <c r="AK19" s="34">
        <f>COUNTIF(C19:AG19,"E")</f>
      </c>
      <c r="AL19" s="35">
        <f>SUM(AH19:AK19)</f>
      </c>
      <c r="AM19" s="36">
        <f>IF(AL19&gt;0,(AH19+(0.5*AJ19))/AL19,0)</f>
      </c>
      <c r="AN19" s="35">
        <f>IF(AL19=0,"-",IF(AM19&gt;=0.9,"⭐️ Excellent",IF(AM19&gt;=0.8,"✅ Good","⚠️ Follow-up")))</f>
      </c>
    </row>
    <row r="20" ht="20" customHeight="1" spans="1:40" x14ac:dyDescent="0.25">
      <c r="A20" s="25" t="s">
        <v>82</v>
      </c>
      <c r="B20" s="26" t="s">
        <v>83</v>
      </c>
      <c r="C20" s="29" t="s">
        <v>57</v>
      </c>
      <c r="D20" s="27" t="s">
        <v>56</v>
      </c>
      <c r="E20" s="28"/>
      <c r="F20" s="28"/>
      <c r="G20" s="27" t="s">
        <v>56</v>
      </c>
      <c r="H20" s="27" t="s">
        <v>56</v>
      </c>
      <c r="I20" s="27" t="s">
        <v>56</v>
      </c>
      <c r="J20" s="30" t="s">
        <v>58</v>
      </c>
      <c r="K20" s="27" t="s">
        <v>56</v>
      </c>
      <c r="L20" s="28"/>
      <c r="M20" s="28"/>
      <c r="N20" s="27" t="s">
        <v>56</v>
      </c>
      <c r="O20" s="27" t="s">
        <v>56</v>
      </c>
      <c r="P20" s="27" t="s">
        <v>56</v>
      </c>
      <c r="Q20" s="27" t="s">
        <v>56</v>
      </c>
      <c r="R20" s="29" t="s">
        <v>57</v>
      </c>
      <c r="S20" s="28"/>
      <c r="T20" s="28"/>
      <c r="U20" s="27" t="s">
        <v>56</v>
      </c>
      <c r="V20" s="27" t="s">
        <v>56</v>
      </c>
      <c r="W20" s="27" t="s">
        <v>56</v>
      </c>
      <c r="X20" s="27" t="s">
        <v>56</v>
      </c>
      <c r="Y20" s="30" t="s">
        <v>58</v>
      </c>
      <c r="Z20" s="28"/>
      <c r="AA20" s="28"/>
      <c r="AB20" s="27" t="s">
        <v>56</v>
      </c>
      <c r="AC20" s="27" t="s">
        <v>56</v>
      </c>
      <c r="AD20" s="27" t="s">
        <v>56</v>
      </c>
      <c r="AE20" s="27" t="s">
        <v>56</v>
      </c>
      <c r="AF20" s="27" t="s">
        <v>56</v>
      </c>
      <c r="AG20" s="28"/>
      <c r="AH20" s="31">
        <f>COUNTIF(C20:AG20,"P")</f>
      </c>
      <c r="AI20" s="32">
        <f>COUNTIF(C20:AG20,"A")</f>
      </c>
      <c r="AJ20" s="33">
        <f>COUNTIF(C20:AG20,"L")</f>
      </c>
      <c r="AK20" s="34">
        <f>COUNTIF(C20:AG20,"E")</f>
      </c>
      <c r="AL20" s="35">
        <f>SUM(AH20:AK20)</f>
      </c>
      <c r="AM20" s="36">
        <f>IF(AL20&gt;0,(AH20+(0.5*AJ20))/AL20,0)</f>
      </c>
      <c r="AN20" s="35">
        <f>IF(AL20=0,"-",IF(AM20&gt;=0.9,"⭐️ Excellent",IF(AM20&gt;=0.8,"✅ Good","⚠️ Follow-up")))</f>
      </c>
    </row>
    <row r="21" ht="20" customHeight="1" spans="1:40" x14ac:dyDescent="0.25">
      <c r="A21" s="25" t="s">
        <v>84</v>
      </c>
      <c r="B21" s="26" t="s">
        <v>85</v>
      </c>
      <c r="C21" s="27" t="s">
        <v>56</v>
      </c>
      <c r="D21" s="27" t="s">
        <v>56</v>
      </c>
      <c r="E21" s="28"/>
      <c r="F21" s="28"/>
      <c r="G21" s="27" t="s">
        <v>56</v>
      </c>
      <c r="H21" s="27" t="s">
        <v>56</v>
      </c>
      <c r="I21" s="30" t="s">
        <v>58</v>
      </c>
      <c r="J21" s="29" t="s">
        <v>57</v>
      </c>
      <c r="K21" s="27" t="s">
        <v>56</v>
      </c>
      <c r="L21" s="28"/>
      <c r="M21" s="28"/>
      <c r="N21" s="27" t="s">
        <v>56</v>
      </c>
      <c r="O21" s="27" t="s">
        <v>56</v>
      </c>
      <c r="P21" s="27" t="s">
        <v>56</v>
      </c>
      <c r="Q21" s="30" t="s">
        <v>58</v>
      </c>
      <c r="R21" s="29" t="s">
        <v>57</v>
      </c>
      <c r="S21" s="28"/>
      <c r="T21" s="28"/>
      <c r="U21" s="27" t="s">
        <v>56</v>
      </c>
      <c r="V21" s="27" t="s">
        <v>56</v>
      </c>
      <c r="W21" s="27" t="s">
        <v>56</v>
      </c>
      <c r="X21" s="27" t="s">
        <v>56</v>
      </c>
      <c r="Y21" s="29" t="s">
        <v>57</v>
      </c>
      <c r="Z21" s="28"/>
      <c r="AA21" s="28"/>
      <c r="AB21" s="27" t="s">
        <v>56</v>
      </c>
      <c r="AC21" s="27" t="s">
        <v>56</v>
      </c>
      <c r="AD21" s="27" t="s">
        <v>56</v>
      </c>
      <c r="AE21" s="27" t="s">
        <v>56</v>
      </c>
      <c r="AF21" s="27" t="s">
        <v>56</v>
      </c>
      <c r="AG21" s="28"/>
      <c r="AH21" s="31">
        <f>COUNTIF(C21:AG21,"P")</f>
      </c>
      <c r="AI21" s="32">
        <f>COUNTIF(C21:AG21,"A")</f>
      </c>
      <c r="AJ21" s="33">
        <f>COUNTIF(C21:AG21,"L")</f>
      </c>
      <c r="AK21" s="34">
        <f>COUNTIF(C21:AG21,"E")</f>
      </c>
      <c r="AL21" s="35">
        <f>SUM(AH21:AK21)</f>
      </c>
      <c r="AM21" s="36">
        <f>IF(AL21&gt;0,(AH21+(0.5*AJ21))/AL21,0)</f>
      </c>
      <c r="AN21" s="35">
        <f>IF(AL21=0,"-",IF(AM21&gt;=0.9,"⭐️ Excellent",IF(AM21&gt;=0.8,"✅ Good","⚠️ Follow-up")))</f>
      </c>
    </row>
    <row r="22" ht="20" customHeight="1" spans="1:40" x14ac:dyDescent="0.25">
      <c r="A22" s="25" t="s">
        <v>86</v>
      </c>
      <c r="B22" s="26" t="s">
        <v>87</v>
      </c>
      <c r="C22" s="27" t="s">
        <v>56</v>
      </c>
      <c r="D22" s="27" t="s">
        <v>56</v>
      </c>
      <c r="E22" s="28"/>
      <c r="F22" s="28"/>
      <c r="G22" s="27" t="s">
        <v>56</v>
      </c>
      <c r="H22" s="27" t="s">
        <v>56</v>
      </c>
      <c r="I22" s="30" t="s">
        <v>58</v>
      </c>
      <c r="J22" s="27" t="s">
        <v>56</v>
      </c>
      <c r="K22" s="27" t="s">
        <v>56</v>
      </c>
      <c r="L22" s="28"/>
      <c r="M22" s="28"/>
      <c r="N22" s="27" t="s">
        <v>56</v>
      </c>
      <c r="O22" s="27" t="s">
        <v>56</v>
      </c>
      <c r="P22" s="27" t="s">
        <v>56</v>
      </c>
      <c r="Q22" s="29" t="s">
        <v>57</v>
      </c>
      <c r="R22" s="27" t="s">
        <v>56</v>
      </c>
      <c r="S22" s="28"/>
      <c r="T22" s="28"/>
      <c r="U22" s="27" t="s">
        <v>56</v>
      </c>
      <c r="V22" s="27" t="s">
        <v>56</v>
      </c>
      <c r="W22" s="27" t="s">
        <v>56</v>
      </c>
      <c r="X22" s="30" t="s">
        <v>58</v>
      </c>
      <c r="Y22" s="29" t="s">
        <v>57</v>
      </c>
      <c r="Z22" s="28"/>
      <c r="AA22" s="28"/>
      <c r="AB22" s="27" t="s">
        <v>56</v>
      </c>
      <c r="AC22" s="27" t="s">
        <v>56</v>
      </c>
      <c r="AD22" s="27" t="s">
        <v>56</v>
      </c>
      <c r="AE22" s="27" t="s">
        <v>56</v>
      </c>
      <c r="AF22" s="30" t="s">
        <v>58</v>
      </c>
      <c r="AG22" s="28"/>
      <c r="AH22" s="31">
        <f>COUNTIF(C22:AG22,"P")</f>
      </c>
      <c r="AI22" s="32">
        <f>COUNTIF(C22:AG22,"A")</f>
      </c>
      <c r="AJ22" s="33">
        <f>COUNTIF(C22:AG22,"L")</f>
      </c>
      <c r="AK22" s="34">
        <f>COUNTIF(C22:AG22,"E")</f>
      </c>
      <c r="AL22" s="35">
        <f>SUM(AH22:AK22)</f>
      </c>
      <c r="AM22" s="36">
        <f>IF(AL22&gt;0,(AH22+(0.5*AJ22))/AL22,0)</f>
      </c>
      <c r="AN22" s="35">
        <f>IF(AL22=0,"-",IF(AM22&gt;=0.9,"⭐️ Excellent",IF(AM22&gt;=0.8,"✅ Good","⚠️ Follow-up")))</f>
      </c>
    </row>
    <row r="23" ht="20" customHeight="1" spans="1:40" x14ac:dyDescent="0.25">
      <c r="A23" s="25" t="s">
        <v>88</v>
      </c>
      <c r="B23" s="26" t="s">
        <v>89</v>
      </c>
      <c r="C23" s="38"/>
      <c r="D23" s="38"/>
      <c r="E23" s="28"/>
      <c r="F23" s="28"/>
      <c r="G23" s="38"/>
      <c r="H23" s="38"/>
      <c r="I23" s="38"/>
      <c r="J23" s="38"/>
      <c r="K23" s="38"/>
      <c r="L23" s="28"/>
      <c r="M23" s="28"/>
      <c r="N23" s="38"/>
      <c r="O23" s="38"/>
      <c r="P23" s="38"/>
      <c r="Q23" s="38"/>
      <c r="R23" s="38"/>
      <c r="S23" s="28"/>
      <c r="T23" s="28"/>
      <c r="U23" s="38"/>
      <c r="V23" s="38"/>
      <c r="W23" s="38"/>
      <c r="X23" s="38"/>
      <c r="Y23" s="38"/>
      <c r="Z23" s="28"/>
      <c r="AA23" s="28"/>
      <c r="AB23" s="38"/>
      <c r="AC23" s="38"/>
      <c r="AD23" s="38"/>
      <c r="AE23" s="38"/>
      <c r="AF23" s="38"/>
      <c r="AG23" s="28"/>
      <c r="AH23" s="31">
        <f>COUNTIF(C23:AG23,"P")</f>
      </c>
      <c r="AI23" s="32">
        <f>COUNTIF(C23:AG23,"A")</f>
      </c>
      <c r="AJ23" s="33">
        <f>COUNTIF(C23:AG23,"L")</f>
      </c>
      <c r="AK23" s="34">
        <f>COUNTIF(C23:AG23,"E")</f>
      </c>
      <c r="AL23" s="35">
        <f>SUM(AH23:AK23)</f>
      </c>
      <c r="AM23" s="36">
        <f>IF(AL23&gt;0,(AH23+(0.5*AJ23))/AL23,0)</f>
      </c>
      <c r="AN23" s="35">
        <f>IF(AL23=0,"-",IF(AM23&gt;=0.9,"⭐️ Excellent",IF(AM23&gt;=0.8,"✅ Good","⚠️ Follow-up")))</f>
      </c>
    </row>
    <row r="24" ht="20" customHeight="1" spans="1:40" x14ac:dyDescent="0.25">
      <c r="A24" s="25" t="s">
        <v>90</v>
      </c>
      <c r="B24" s="26" t="s">
        <v>89</v>
      </c>
      <c r="C24" s="38"/>
      <c r="D24" s="38"/>
      <c r="E24" s="28"/>
      <c r="F24" s="28"/>
      <c r="G24" s="38"/>
      <c r="H24" s="38"/>
      <c r="I24" s="38"/>
      <c r="J24" s="38"/>
      <c r="K24" s="38"/>
      <c r="L24" s="28"/>
      <c r="M24" s="28"/>
      <c r="N24" s="38"/>
      <c r="O24" s="38"/>
      <c r="P24" s="38"/>
      <c r="Q24" s="38"/>
      <c r="R24" s="38"/>
      <c r="S24" s="28"/>
      <c r="T24" s="28"/>
      <c r="U24" s="38"/>
      <c r="V24" s="38"/>
      <c r="W24" s="38"/>
      <c r="X24" s="38"/>
      <c r="Y24" s="38"/>
      <c r="Z24" s="28"/>
      <c r="AA24" s="28"/>
      <c r="AB24" s="38"/>
      <c r="AC24" s="38"/>
      <c r="AD24" s="38"/>
      <c r="AE24" s="38"/>
      <c r="AF24" s="38"/>
      <c r="AG24" s="28"/>
      <c r="AH24" s="31">
        <f>COUNTIF(C24:AG24,"P")</f>
      </c>
      <c r="AI24" s="32">
        <f>COUNTIF(C24:AG24,"A")</f>
      </c>
      <c r="AJ24" s="33">
        <f>COUNTIF(C24:AG24,"L")</f>
      </c>
      <c r="AK24" s="34">
        <f>COUNTIF(C24:AG24,"E")</f>
      </c>
      <c r="AL24" s="35">
        <f>SUM(AH24:AK24)</f>
      </c>
      <c r="AM24" s="36">
        <f>IF(AL24&gt;0,(AH24+(0.5*AJ24))/AL24,0)</f>
      </c>
      <c r="AN24" s="35">
        <f>IF(AL24=0,"-",IF(AM24&gt;=0.9,"⭐️ Excellent",IF(AM24&gt;=0.8,"✅ Good","⚠️ Follow-up")))</f>
      </c>
    </row>
    <row r="25" ht="20" customHeight="1" spans="1:40" x14ac:dyDescent="0.25">
      <c r="A25" s="25" t="s">
        <v>91</v>
      </c>
      <c r="B25" s="26" t="s">
        <v>89</v>
      </c>
      <c r="C25" s="38"/>
      <c r="D25" s="38"/>
      <c r="E25" s="28"/>
      <c r="F25" s="28"/>
      <c r="G25" s="38"/>
      <c r="H25" s="38"/>
      <c r="I25" s="38"/>
      <c r="J25" s="38"/>
      <c r="K25" s="38"/>
      <c r="L25" s="28"/>
      <c r="M25" s="28"/>
      <c r="N25" s="38"/>
      <c r="O25" s="38"/>
      <c r="P25" s="38"/>
      <c r="Q25" s="38"/>
      <c r="R25" s="38"/>
      <c r="S25" s="28"/>
      <c r="T25" s="28"/>
      <c r="U25" s="38"/>
      <c r="V25" s="38"/>
      <c r="W25" s="38"/>
      <c r="X25" s="38"/>
      <c r="Y25" s="38"/>
      <c r="Z25" s="28"/>
      <c r="AA25" s="28"/>
      <c r="AB25" s="38"/>
      <c r="AC25" s="38"/>
      <c r="AD25" s="38"/>
      <c r="AE25" s="38"/>
      <c r="AF25" s="38"/>
      <c r="AG25" s="28"/>
      <c r="AH25" s="31">
        <f>COUNTIF(C25:AG25,"P")</f>
      </c>
      <c r="AI25" s="32">
        <f>COUNTIF(C25:AG25,"A")</f>
      </c>
      <c r="AJ25" s="33">
        <f>COUNTIF(C25:AG25,"L")</f>
      </c>
      <c r="AK25" s="34">
        <f>COUNTIF(C25:AG25,"E")</f>
      </c>
      <c r="AL25" s="35">
        <f>SUM(AH25:AK25)</f>
      </c>
      <c r="AM25" s="36">
        <f>IF(AL25&gt;0,(AH25+(0.5*AJ25))/AL25,0)</f>
      </c>
      <c r="AN25" s="35">
        <f>IF(AL25=0,"-",IF(AM25&gt;=0.9,"⭐️ Excellent",IF(AM25&gt;=0.8,"✅ Good","⚠️ Follow-up")))</f>
      </c>
    </row>
    <row r="26" ht="20" customHeight="1" spans="1:40" x14ac:dyDescent="0.25">
      <c r="A26" s="25" t="s">
        <v>92</v>
      </c>
      <c r="B26" s="26" t="s">
        <v>89</v>
      </c>
      <c r="C26" s="38"/>
      <c r="D26" s="38"/>
      <c r="E26" s="28"/>
      <c r="F26" s="28"/>
      <c r="G26" s="38"/>
      <c r="H26" s="38"/>
      <c r="I26" s="38"/>
      <c r="J26" s="38"/>
      <c r="K26" s="38"/>
      <c r="L26" s="28"/>
      <c r="M26" s="28"/>
      <c r="N26" s="38"/>
      <c r="O26" s="38"/>
      <c r="P26" s="38"/>
      <c r="Q26" s="38"/>
      <c r="R26" s="38"/>
      <c r="S26" s="28"/>
      <c r="T26" s="28"/>
      <c r="U26" s="38"/>
      <c r="V26" s="38"/>
      <c r="W26" s="38"/>
      <c r="X26" s="38"/>
      <c r="Y26" s="38"/>
      <c r="Z26" s="28"/>
      <c r="AA26" s="28"/>
      <c r="AB26" s="38"/>
      <c r="AC26" s="38"/>
      <c r="AD26" s="38"/>
      <c r="AE26" s="38"/>
      <c r="AF26" s="38"/>
      <c r="AG26" s="28"/>
      <c r="AH26" s="31">
        <f>COUNTIF(C26:AG26,"P")</f>
      </c>
      <c r="AI26" s="32">
        <f>COUNTIF(C26:AG26,"A")</f>
      </c>
      <c r="AJ26" s="33">
        <f>COUNTIF(C26:AG26,"L")</f>
      </c>
      <c r="AK26" s="34">
        <f>COUNTIF(C26:AG26,"E")</f>
      </c>
      <c r="AL26" s="35">
        <f>SUM(AH26:AK26)</f>
      </c>
      <c r="AM26" s="36">
        <f>IF(AL26&gt;0,(AH26+(0.5*AJ26))/AL26,0)</f>
      </c>
      <c r="AN26" s="35">
        <f>IF(AL26=0,"-",IF(AM26&gt;=0.9,"⭐️ Excellent",IF(AM26&gt;=0.8,"✅ Good","⚠️ Follow-up")))</f>
      </c>
    </row>
    <row r="27" ht="20" customHeight="1" spans="1:40" x14ac:dyDescent="0.25">
      <c r="A27" s="25" t="s">
        <v>93</v>
      </c>
      <c r="B27" s="26" t="s">
        <v>89</v>
      </c>
      <c r="C27" s="38"/>
      <c r="D27" s="38"/>
      <c r="E27" s="28"/>
      <c r="F27" s="28"/>
      <c r="G27" s="38"/>
      <c r="H27" s="38"/>
      <c r="I27" s="38"/>
      <c r="J27" s="38"/>
      <c r="K27" s="38"/>
      <c r="L27" s="28"/>
      <c r="M27" s="28"/>
      <c r="N27" s="38"/>
      <c r="O27" s="38"/>
      <c r="P27" s="38"/>
      <c r="Q27" s="38"/>
      <c r="R27" s="38"/>
      <c r="S27" s="28"/>
      <c r="T27" s="28"/>
      <c r="U27" s="38"/>
      <c r="V27" s="38"/>
      <c r="W27" s="38"/>
      <c r="X27" s="38"/>
      <c r="Y27" s="38"/>
      <c r="Z27" s="28"/>
      <c r="AA27" s="28"/>
      <c r="AB27" s="38"/>
      <c r="AC27" s="38"/>
      <c r="AD27" s="38"/>
      <c r="AE27" s="38"/>
      <c r="AF27" s="38"/>
      <c r="AG27" s="28"/>
      <c r="AH27" s="31">
        <f>COUNTIF(C27:AG27,"P")</f>
      </c>
      <c r="AI27" s="32">
        <f>COUNTIF(C27:AG27,"A")</f>
      </c>
      <c r="AJ27" s="33">
        <f>COUNTIF(C27:AG27,"L")</f>
      </c>
      <c r="AK27" s="34">
        <f>COUNTIF(C27:AG27,"E")</f>
      </c>
      <c r="AL27" s="35">
        <f>SUM(AH27:AK27)</f>
      </c>
      <c r="AM27" s="36">
        <f>IF(AL27&gt;0,(AH27+(0.5*AJ27))/AL27,0)</f>
      </c>
      <c r="AN27" s="35">
        <f>IF(AL27=0,"-",IF(AM27&gt;=0.9,"⭐️ Excellent",IF(AM27&gt;=0.8,"✅ Good","⚠️ Follow-up")))</f>
      </c>
    </row>
    <row r="28" ht="20" customHeight="1" spans="1:40" x14ac:dyDescent="0.25">
      <c r="A28" s="25" t="s">
        <v>94</v>
      </c>
      <c r="B28" s="26" t="s">
        <v>89</v>
      </c>
      <c r="C28" s="38"/>
      <c r="D28" s="38"/>
      <c r="E28" s="28"/>
      <c r="F28" s="28"/>
      <c r="G28" s="38"/>
      <c r="H28" s="38"/>
      <c r="I28" s="38"/>
      <c r="J28" s="38"/>
      <c r="K28" s="38"/>
      <c r="L28" s="28"/>
      <c r="M28" s="28"/>
      <c r="N28" s="38"/>
      <c r="O28" s="38"/>
      <c r="P28" s="38"/>
      <c r="Q28" s="38"/>
      <c r="R28" s="38"/>
      <c r="S28" s="28"/>
      <c r="T28" s="28"/>
      <c r="U28" s="38"/>
      <c r="V28" s="38"/>
      <c r="W28" s="38"/>
      <c r="X28" s="38"/>
      <c r="Y28" s="38"/>
      <c r="Z28" s="28"/>
      <c r="AA28" s="28"/>
      <c r="AB28" s="38"/>
      <c r="AC28" s="38"/>
      <c r="AD28" s="38"/>
      <c r="AE28" s="38"/>
      <c r="AF28" s="38"/>
      <c r="AG28" s="28"/>
      <c r="AH28" s="31">
        <f>COUNTIF(C28:AG28,"P")</f>
      </c>
      <c r="AI28" s="32">
        <f>COUNTIF(C28:AG28,"A")</f>
      </c>
      <c r="AJ28" s="33">
        <f>COUNTIF(C28:AG28,"L")</f>
      </c>
      <c r="AK28" s="34">
        <f>COUNTIF(C28:AG28,"E")</f>
      </c>
      <c r="AL28" s="35">
        <f>SUM(AH28:AK28)</f>
      </c>
      <c r="AM28" s="36">
        <f>IF(AL28&gt;0,(AH28+(0.5*AJ28))/AL28,0)</f>
      </c>
      <c r="AN28" s="35">
        <f>IF(AL28=0,"-",IF(AM28&gt;=0.9,"⭐️ Excellent",IF(AM28&gt;=0.8,"✅ Good","⚠️ Follow-up")))</f>
      </c>
    </row>
    <row r="29" ht="20" customHeight="1" spans="1:40" x14ac:dyDescent="0.25">
      <c r="A29" s="25" t="s">
        <v>95</v>
      </c>
      <c r="B29" s="26" t="s">
        <v>89</v>
      </c>
      <c r="C29" s="38"/>
      <c r="D29" s="38"/>
      <c r="E29" s="28"/>
      <c r="F29" s="28"/>
      <c r="G29" s="38"/>
      <c r="H29" s="38"/>
      <c r="I29" s="38"/>
      <c r="J29" s="38"/>
      <c r="K29" s="38"/>
      <c r="L29" s="28"/>
      <c r="M29" s="28"/>
      <c r="N29" s="38"/>
      <c r="O29" s="38"/>
      <c r="P29" s="38"/>
      <c r="Q29" s="38"/>
      <c r="R29" s="38"/>
      <c r="S29" s="28"/>
      <c r="T29" s="28"/>
      <c r="U29" s="38"/>
      <c r="V29" s="38"/>
      <c r="W29" s="38"/>
      <c r="X29" s="38"/>
      <c r="Y29" s="38"/>
      <c r="Z29" s="28"/>
      <c r="AA29" s="28"/>
      <c r="AB29" s="38"/>
      <c r="AC29" s="38"/>
      <c r="AD29" s="38"/>
      <c r="AE29" s="38"/>
      <c r="AF29" s="38"/>
      <c r="AG29" s="28"/>
      <c r="AH29" s="31">
        <f>COUNTIF(C29:AG29,"P")</f>
      </c>
      <c r="AI29" s="32">
        <f>COUNTIF(C29:AG29,"A")</f>
      </c>
      <c r="AJ29" s="33">
        <f>COUNTIF(C29:AG29,"L")</f>
      </c>
      <c r="AK29" s="34">
        <f>COUNTIF(C29:AG29,"E")</f>
      </c>
      <c r="AL29" s="35">
        <f>SUM(AH29:AK29)</f>
      </c>
      <c r="AM29" s="36">
        <f>IF(AL29&gt;0,(AH29+(0.5*AJ29))/AL29,0)</f>
      </c>
      <c r="AN29" s="35">
        <f>IF(AL29=0,"-",IF(AM29&gt;=0.9,"⭐️ Excellent",IF(AM29&gt;=0.8,"✅ Good","⚠️ Follow-up")))</f>
      </c>
    </row>
    <row r="30" ht="20" customHeight="1" spans="1:40" x14ac:dyDescent="0.25">
      <c r="A30" s="25" t="s">
        <v>96</v>
      </c>
      <c r="B30" s="26" t="s">
        <v>89</v>
      </c>
      <c r="C30" s="38"/>
      <c r="D30" s="38"/>
      <c r="E30" s="28"/>
      <c r="F30" s="28"/>
      <c r="G30" s="38"/>
      <c r="H30" s="38"/>
      <c r="I30" s="38"/>
      <c r="J30" s="38"/>
      <c r="K30" s="38"/>
      <c r="L30" s="28"/>
      <c r="M30" s="28"/>
      <c r="N30" s="38"/>
      <c r="O30" s="38"/>
      <c r="P30" s="38"/>
      <c r="Q30" s="38"/>
      <c r="R30" s="38"/>
      <c r="S30" s="28"/>
      <c r="T30" s="28"/>
      <c r="U30" s="38"/>
      <c r="V30" s="38"/>
      <c r="W30" s="38"/>
      <c r="X30" s="38"/>
      <c r="Y30" s="38"/>
      <c r="Z30" s="28"/>
      <c r="AA30" s="28"/>
      <c r="AB30" s="38"/>
      <c r="AC30" s="38"/>
      <c r="AD30" s="38"/>
      <c r="AE30" s="38"/>
      <c r="AF30" s="38"/>
      <c r="AG30" s="28"/>
      <c r="AH30" s="31">
        <f>COUNTIF(C30:AG30,"P")</f>
      </c>
      <c r="AI30" s="32">
        <f>COUNTIF(C30:AG30,"A")</f>
      </c>
      <c r="AJ30" s="33">
        <f>COUNTIF(C30:AG30,"L")</f>
      </c>
      <c r="AK30" s="34">
        <f>COUNTIF(C30:AG30,"E")</f>
      </c>
      <c r="AL30" s="35">
        <f>SUM(AH30:AK30)</f>
      </c>
      <c r="AM30" s="36">
        <f>IF(AL30&gt;0,(AH30+(0.5*AJ30))/AL30,0)</f>
      </c>
      <c r="AN30" s="35">
        <f>IF(AL30=0,"-",IF(AM30&gt;=0.9,"⭐️ Excellent",IF(AM30&gt;=0.8,"✅ Good","⚠️ Follow-up")))</f>
      </c>
    </row>
    <row r="31" ht="20" customHeight="1" spans="1:40" x14ac:dyDescent="0.25">
      <c r="A31" s="25" t="s">
        <v>97</v>
      </c>
      <c r="B31" s="26" t="s">
        <v>89</v>
      </c>
      <c r="C31" s="38"/>
      <c r="D31" s="38"/>
      <c r="E31" s="28"/>
      <c r="F31" s="28"/>
      <c r="G31" s="38"/>
      <c r="H31" s="38"/>
      <c r="I31" s="38"/>
      <c r="J31" s="38"/>
      <c r="K31" s="38"/>
      <c r="L31" s="28"/>
      <c r="M31" s="28"/>
      <c r="N31" s="38"/>
      <c r="O31" s="38"/>
      <c r="P31" s="38"/>
      <c r="Q31" s="38"/>
      <c r="R31" s="38"/>
      <c r="S31" s="28"/>
      <c r="T31" s="28"/>
      <c r="U31" s="38"/>
      <c r="V31" s="38"/>
      <c r="W31" s="38"/>
      <c r="X31" s="38"/>
      <c r="Y31" s="38"/>
      <c r="Z31" s="28"/>
      <c r="AA31" s="28"/>
      <c r="AB31" s="38"/>
      <c r="AC31" s="38"/>
      <c r="AD31" s="38"/>
      <c r="AE31" s="38"/>
      <c r="AF31" s="38"/>
      <c r="AG31" s="28"/>
      <c r="AH31" s="31">
        <f>COUNTIF(C31:AG31,"P")</f>
      </c>
      <c r="AI31" s="32">
        <f>COUNTIF(C31:AG31,"A")</f>
      </c>
      <c r="AJ31" s="33">
        <f>COUNTIF(C31:AG31,"L")</f>
      </c>
      <c r="AK31" s="34">
        <f>COUNTIF(C31:AG31,"E")</f>
      </c>
      <c r="AL31" s="35">
        <f>SUM(AH31:AK31)</f>
      </c>
      <c r="AM31" s="36">
        <f>IF(AL31&gt;0,(AH31+(0.5*AJ31))/AL31,0)</f>
      </c>
      <c r="AN31" s="35">
        <f>IF(AL31=0,"-",IF(AM31&gt;=0.9,"⭐️ Excellent",IF(AM31&gt;=0.8,"✅ Good","⚠️ Follow-up")))</f>
      </c>
    </row>
    <row r="32" ht="20" customHeight="1" spans="1:40" x14ac:dyDescent="0.25">
      <c r="A32" s="25" t="s">
        <v>98</v>
      </c>
      <c r="B32" s="26" t="s">
        <v>89</v>
      </c>
      <c r="C32" s="38"/>
      <c r="D32" s="38"/>
      <c r="E32" s="28"/>
      <c r="F32" s="28"/>
      <c r="G32" s="38"/>
      <c r="H32" s="38"/>
      <c r="I32" s="38"/>
      <c r="J32" s="38"/>
      <c r="K32" s="38"/>
      <c r="L32" s="28"/>
      <c r="M32" s="28"/>
      <c r="N32" s="38"/>
      <c r="O32" s="38"/>
      <c r="P32" s="38"/>
      <c r="Q32" s="38"/>
      <c r="R32" s="38"/>
      <c r="S32" s="28"/>
      <c r="T32" s="28"/>
      <c r="U32" s="38"/>
      <c r="V32" s="38"/>
      <c r="W32" s="38"/>
      <c r="X32" s="38"/>
      <c r="Y32" s="38"/>
      <c r="Z32" s="28"/>
      <c r="AA32" s="28"/>
      <c r="AB32" s="38"/>
      <c r="AC32" s="38"/>
      <c r="AD32" s="38"/>
      <c r="AE32" s="38"/>
      <c r="AF32" s="38"/>
      <c r="AG32" s="28"/>
      <c r="AH32" s="31">
        <f>COUNTIF(C32:AG32,"P")</f>
      </c>
      <c r="AI32" s="32">
        <f>COUNTIF(C32:AG32,"A")</f>
      </c>
      <c r="AJ32" s="33">
        <f>COUNTIF(C32:AG32,"L")</f>
      </c>
      <c r="AK32" s="34">
        <f>COUNTIF(C32:AG32,"E")</f>
      </c>
      <c r="AL32" s="35">
        <f>SUM(AH32:AK32)</f>
      </c>
      <c r="AM32" s="36">
        <f>IF(AL32&gt;0,(AH32+(0.5*AJ32))/AL32,0)</f>
      </c>
      <c r="AN32" s="35">
        <f>IF(AL32=0,"-",IF(AM32&gt;=0.9,"⭐️ Excellent",IF(AM32&gt;=0.8,"✅ Good","⚠️ Follow-up")))</f>
      </c>
    </row>
    <row r="34" spans="2:39" x14ac:dyDescent="0.25">
      <c r="B34" s="39" t="s">
        <v>99</v>
      </c>
      <c r="C34" s="40">
        <f>COUNTIF(C8:C32,"P")</f>
      </c>
      <c r="D34" s="40">
        <f>COUNTIF(D8:D32,"P")</f>
      </c>
      <c r="E34" s="40">
        <f>COUNTIF(E8:E32,"P")</f>
      </c>
      <c r="F34" s="40">
        <f>COUNTIF(F8:F32,"P")</f>
      </c>
      <c r="G34" s="40">
        <f>COUNTIF(G8:G32,"P")</f>
      </c>
      <c r="H34" s="40">
        <f>COUNTIF(H8:H32,"P")</f>
      </c>
      <c r="I34" s="40">
        <f>COUNTIF(I8:I32,"P")</f>
      </c>
      <c r="J34" s="40">
        <f>COUNTIF(J8:J32,"P")</f>
      </c>
      <c r="K34" s="40">
        <f>COUNTIF(K8:K32,"P")</f>
      </c>
      <c r="L34" s="40">
        <f>COUNTIF(L8:L32,"P")</f>
      </c>
      <c r="M34" s="40">
        <f>COUNTIF(M8:M32,"P")</f>
      </c>
      <c r="N34" s="40">
        <f>COUNTIF(N8:N32,"P")</f>
      </c>
      <c r="O34" s="40">
        <f>COUNTIF(O8:O32,"P")</f>
      </c>
      <c r="P34" s="40">
        <f>COUNTIF(P8:P32,"P")</f>
      </c>
      <c r="Q34" s="40">
        <f>COUNTIF(Q8:Q32,"P")</f>
      </c>
      <c r="R34" s="40">
        <f>COUNTIF(R8:R32,"P")</f>
      </c>
      <c r="S34" s="40">
        <f>COUNTIF(S8:S32,"P")</f>
      </c>
      <c r="T34" s="40">
        <f>COUNTIF(T8:T32,"P")</f>
      </c>
      <c r="U34" s="40">
        <f>COUNTIF(U8:U32,"P")</f>
      </c>
      <c r="V34" s="40">
        <f>COUNTIF(V8:V32,"P")</f>
      </c>
      <c r="W34" s="40">
        <f>COUNTIF(W8:W32,"P")</f>
      </c>
      <c r="X34" s="40">
        <f>COUNTIF(X8:X32,"P")</f>
      </c>
      <c r="Y34" s="40">
        <f>COUNTIF(Y8:Y32,"P")</f>
      </c>
      <c r="Z34" s="40">
        <f>COUNTIF(Z8:Z32,"P")</f>
      </c>
      <c r="AA34" s="40">
        <f>COUNTIF(AA8:AA32,"P")</f>
      </c>
      <c r="AB34" s="40">
        <f>COUNTIF(AB8:AB32,"P")</f>
      </c>
      <c r="AC34" s="40">
        <f>COUNTIF(AC8:AC32,"P")</f>
      </c>
      <c r="AD34" s="40">
        <f>COUNTIF(AD8:AD32,"P")</f>
      </c>
      <c r="AE34" s="40">
        <f>COUNTIF(AE8:AE32,"P")</f>
      </c>
      <c r="AF34" s="40">
        <f>COUNTIF(AF8:AF32,"P")</f>
      </c>
      <c r="AG34" s="40">
        <f>COUNTIF(AG8:AG32,"P")</f>
      </c>
      <c r="AH34" s="41">
        <f>SUM(AH8:AH32)</f>
      </c>
      <c r="AI34" s="42">
        <f>SUM(AI8:AI32)</f>
      </c>
      <c r="AJ34" s="43">
        <f>SUM(AJ8:AJ32)</f>
      </c>
      <c r="AM34" s="44">
        <f>AVERAGE(AM8:AM32)</f>
      </c>
    </row>
    <row r="35" spans="2:33" x14ac:dyDescent="0.25">
      <c r="B35" s="45" t="s">
        <v>100</v>
      </c>
      <c r="C35" s="46">
        <f>COUNTIF(C8:C32,"A")</f>
      </c>
      <c r="D35" s="46">
        <f>COUNTIF(D8:D32,"A")</f>
      </c>
      <c r="E35" s="46">
        <f>COUNTIF(E8:E32,"A")</f>
      </c>
      <c r="F35" s="46">
        <f>COUNTIF(F8:F32,"A")</f>
      </c>
      <c r="G35" s="46">
        <f>COUNTIF(G8:G32,"A")</f>
      </c>
      <c r="H35" s="46">
        <f>COUNTIF(H8:H32,"A")</f>
      </c>
      <c r="I35" s="46">
        <f>COUNTIF(I8:I32,"A")</f>
      </c>
      <c r="J35" s="46">
        <f>COUNTIF(J8:J32,"A")</f>
      </c>
      <c r="K35" s="46">
        <f>COUNTIF(K8:K32,"A")</f>
      </c>
      <c r="L35" s="46">
        <f>COUNTIF(L8:L32,"A")</f>
      </c>
      <c r="M35" s="46">
        <f>COUNTIF(M8:M32,"A")</f>
      </c>
      <c r="N35" s="46">
        <f>COUNTIF(N8:N32,"A")</f>
      </c>
      <c r="O35" s="46">
        <f>COUNTIF(O8:O32,"A")</f>
      </c>
      <c r="P35" s="46">
        <f>COUNTIF(P8:P32,"A")</f>
      </c>
      <c r="Q35" s="46">
        <f>COUNTIF(Q8:Q32,"A")</f>
      </c>
      <c r="R35" s="46">
        <f>COUNTIF(R8:R32,"A")</f>
      </c>
      <c r="S35" s="46">
        <f>COUNTIF(S8:S32,"A")</f>
      </c>
      <c r="T35" s="46">
        <f>COUNTIF(T8:T32,"A")</f>
      </c>
      <c r="U35" s="46">
        <f>COUNTIF(U8:U32,"A")</f>
      </c>
      <c r="V35" s="46">
        <f>COUNTIF(V8:V32,"A")</f>
      </c>
      <c r="W35" s="46">
        <f>COUNTIF(W8:W32,"A")</f>
      </c>
      <c r="X35" s="46">
        <f>COUNTIF(X8:X32,"A")</f>
      </c>
      <c r="Y35" s="46">
        <f>COUNTIF(Y8:Y32,"A")</f>
      </c>
      <c r="Z35" s="46">
        <f>COUNTIF(Z8:Z32,"A")</f>
      </c>
      <c r="AA35" s="46">
        <f>COUNTIF(AA8:AA32,"A")</f>
      </c>
      <c r="AB35" s="46">
        <f>COUNTIF(AB8:AB32,"A")</f>
      </c>
      <c r="AC35" s="46">
        <f>COUNTIF(AC8:AC32,"A")</f>
      </c>
      <c r="AD35" s="46">
        <f>COUNTIF(AD8:AD32,"A")</f>
      </c>
      <c r="AE35" s="46">
        <f>COUNTIF(AE8:AE32,"A")</f>
      </c>
      <c r="AF35" s="46">
        <f>COUNTIF(AF8:AF32,"A")</f>
      </c>
      <c r="AG35" s="46">
        <f>COUNTIF(AG8:AG32,"A")</f>
      </c>
    </row>
    <row r="36" spans="2:33" x14ac:dyDescent="0.25">
      <c r="B36" s="47" t="s">
        <v>101</v>
      </c>
      <c r="C36" s="48">
        <f>IF((C34+C35)&gt;0,C34/(C34+C35),0)</f>
      </c>
      <c r="D36" s="48">
        <f>IF((D34+D35)&gt;0,D34/(D34+D35),0)</f>
      </c>
      <c r="E36" s="48">
        <f>IF((E34+E35)&gt;0,E34/(E34+E35),0)</f>
      </c>
      <c r="F36" s="48">
        <f>IF((F34+F35)&gt;0,F34/(F34+F35),0)</f>
      </c>
      <c r="G36" s="48">
        <f>IF((G34+G35)&gt;0,G34/(G34+G35),0)</f>
      </c>
      <c r="H36" s="48">
        <f>IF((H34+H35)&gt;0,H34/(H34+H35),0)</f>
      </c>
      <c r="I36" s="48">
        <f>IF((I34+I35)&gt;0,I34/(I34+I35),0)</f>
      </c>
      <c r="J36" s="48">
        <f>IF((J34+J35)&gt;0,J34/(J34+J35),0)</f>
      </c>
      <c r="K36" s="48">
        <f>IF((K34+K35)&gt;0,K34/(K34+K35),0)</f>
      </c>
      <c r="L36" s="48">
        <f>IF((L34+L35)&gt;0,L34/(L34+L35),0)</f>
      </c>
      <c r="M36" s="48">
        <f>IF((M34+M35)&gt;0,M34/(M34+M35),0)</f>
      </c>
      <c r="N36" s="48">
        <f>IF((N34+N35)&gt;0,N34/(N34+N35),0)</f>
      </c>
      <c r="O36" s="48">
        <f>IF((O34+O35)&gt;0,O34/(O34+O35),0)</f>
      </c>
      <c r="P36" s="48">
        <f>IF((P34+P35)&gt;0,P34/(P34+P35),0)</f>
      </c>
      <c r="Q36" s="48">
        <f>IF((Q34+Q35)&gt;0,Q34/(Q34+Q35),0)</f>
      </c>
      <c r="R36" s="48">
        <f>IF((R34+R35)&gt;0,R34/(R34+R35),0)</f>
      </c>
      <c r="S36" s="48">
        <f>IF((S34+S35)&gt;0,S34/(S34+S35),0)</f>
      </c>
      <c r="T36" s="48">
        <f>IF((T34+T35)&gt;0,T34/(T34+T35),0)</f>
      </c>
      <c r="U36" s="48">
        <f>IF((U34+U35)&gt;0,U34/(U34+U35),0)</f>
      </c>
      <c r="V36" s="48">
        <f>IF((V34+V35)&gt;0,V34/(V34+V35),0)</f>
      </c>
      <c r="W36" s="48">
        <f>IF((W34+W35)&gt;0,W34/(W34+W35),0)</f>
      </c>
      <c r="X36" s="48">
        <f>IF((X34+X35)&gt;0,X34/(X34+X35),0)</f>
      </c>
      <c r="Y36" s="48">
        <f>IF((Y34+Y35)&gt;0,Y34/(Y34+Y35),0)</f>
      </c>
      <c r="Z36" s="48">
        <f>IF((Z34+Z35)&gt;0,Z34/(Z34+Z35),0)</f>
      </c>
      <c r="AA36" s="48">
        <f>IF((AA34+AA35)&gt;0,AA34/(AA34+AA35),0)</f>
      </c>
      <c r="AB36" s="48">
        <f>IF((AB34+AB35)&gt;0,AB34/(AB34+AB35),0)</f>
      </c>
      <c r="AC36" s="48">
        <f>IF((AC34+AC35)&gt;0,AC34/(AC34+AC35),0)</f>
      </c>
      <c r="AD36" s="48">
        <f>IF((AD34+AD35)&gt;0,AD34/(AD34+AD35),0)</f>
      </c>
      <c r="AE36" s="48">
        <f>IF((AE34+AE35)&gt;0,AE34/(AE34+AE35),0)</f>
      </c>
      <c r="AF36" s="48">
        <f>IF((AF34+AF35)&gt;0,AF34/(AF34+AF35),0)</f>
      </c>
      <c r="AG36" s="48">
        <f>IF((AG34+AG35)&gt;0,AG34/(AG34+AG35),0)</f>
      </c>
    </row>
  </sheetData>
  <mergeCells count="2">
    <mergeCell ref="A1:AN2"/>
    <mergeCell ref="A5:AN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458"/>
  </sheetPr>
  <dimension ref="A1:S27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6" customWidth="1"/>
    <col min="3" max="12" width="8" customWidth="1"/>
    <col min="13" max="16" width="10" customWidth="1"/>
    <col min="17" max="18" width="14" customWidth="1"/>
    <col min="19" max="19" width="20" customWidth="1"/>
  </cols>
  <sheetData>
    <row r="1" spans="1:19" x14ac:dyDescent="0.25">
      <c r="A1" s="49" t="s">
        <v>102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4" spans="1:13" x14ac:dyDescent="0.25">
      <c r="A4" s="17" t="s">
        <v>103</v>
      </c>
      <c r="B4" s="18" t="s">
        <v>104</v>
      </c>
      <c r="E4" s="17" t="s">
        <v>105</v>
      </c>
      <c r="G4" t="s">
        <v>106</v>
      </c>
      <c r="K4" s="17" t="s">
        <v>107</v>
      </c>
      <c r="M4" s="19" t="s">
        <v>108</v>
      </c>
    </row>
    <row r="5" spans="1:19" x14ac:dyDescent="0.25">
      <c r="A5" s="50" t="s">
        <v>109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7" ht="28" customHeight="1" spans="1:19" s="21" customFormat="1" x14ac:dyDescent="0.25">
      <c r="A7" s="22"/>
      <c r="B7" s="22"/>
      <c r="C7" s="51"/>
      <c r="D7" s="51"/>
      <c r="E7" s="51"/>
      <c r="F7" s="51"/>
      <c r="G7" s="51"/>
      <c r="H7" s="51"/>
      <c r="I7" s="51"/>
      <c r="J7" s="51"/>
      <c r="K7" s="51"/>
      <c r="L7" s="51"/>
      <c r="M7" s="24"/>
      <c r="N7" s="24"/>
      <c r="O7" s="24"/>
      <c r="P7" s="24"/>
      <c r="Q7" s="22"/>
      <c r="R7" s="22"/>
      <c r="S7" s="22"/>
    </row>
    <row r="8" ht="20" customHeight="1" spans="1:19" x14ac:dyDescent="0.25">
      <c r="A8" s="52" t="s">
        <v>110</v>
      </c>
      <c r="B8" s="53" t="s">
        <v>111</v>
      </c>
      <c r="C8" s="54" t="s">
        <v>56</v>
      </c>
      <c r="D8" s="54" t="s">
        <v>56</v>
      </c>
      <c r="E8" s="54" t="s">
        <v>56</v>
      </c>
      <c r="F8" s="54" t="s">
        <v>56</v>
      </c>
      <c r="G8" s="54" t="s">
        <v>56</v>
      </c>
      <c r="H8" s="54" t="s">
        <v>56</v>
      </c>
      <c r="I8" s="54" t="s">
        <v>56</v>
      </c>
      <c r="J8" s="55" t="s">
        <v>58</v>
      </c>
      <c r="K8" s="56" t="s">
        <v>57</v>
      </c>
      <c r="L8" s="54" t="s">
        <v>56</v>
      </c>
      <c r="M8" s="40">
        <f>COUNTIF(C8:L8,"P")</f>
      </c>
      <c r="N8" s="46">
        <f>COUNTIF(C8:L8,"A")</f>
      </c>
      <c r="O8" s="57">
        <f>COUNTIF(C8:L8,"L")</f>
      </c>
      <c r="P8" s="58">
        <f>COUNTIF(C8:L8,"E")</f>
      </c>
      <c r="Q8" s="59">
        <f>SUM(M8:P8)</f>
      </c>
      <c r="R8" s="60">
        <f>IF(Q8&gt;0,(M8+(0.5*O8))/Q8,0)</f>
      </c>
      <c r="S8" s="59">
        <f>IF(Q8=0,"-",IF(R8&gt;=0.85,"✅ Good Standing","⚠️ Contact Parents"))</f>
      </c>
    </row>
    <row r="9" ht="20" customHeight="1" spans="1:19" x14ac:dyDescent="0.25">
      <c r="A9" s="52" t="s">
        <v>112</v>
      </c>
      <c r="B9" s="53" t="s">
        <v>113</v>
      </c>
      <c r="C9" s="54" t="s">
        <v>56</v>
      </c>
      <c r="D9" s="54" t="s">
        <v>56</v>
      </c>
      <c r="E9" s="55" t="s">
        <v>58</v>
      </c>
      <c r="F9" s="56" t="s">
        <v>57</v>
      </c>
      <c r="G9" s="54" t="s">
        <v>56</v>
      </c>
      <c r="H9" s="54" t="s">
        <v>56</v>
      </c>
      <c r="I9" s="54" t="s">
        <v>56</v>
      </c>
      <c r="J9" s="54" t="s">
        <v>56</v>
      </c>
      <c r="K9" s="54" t="s">
        <v>56</v>
      </c>
      <c r="L9" s="54" t="s">
        <v>56</v>
      </c>
      <c r="M9" s="40">
        <f>COUNTIF(C9:L9,"P")</f>
      </c>
      <c r="N9" s="46">
        <f>COUNTIF(C9:L9,"A")</f>
      </c>
      <c r="O9" s="57">
        <f>COUNTIF(C9:L9,"L")</f>
      </c>
      <c r="P9" s="58">
        <f>COUNTIF(C9:L9,"E")</f>
      </c>
      <c r="Q9" s="59">
        <f>SUM(M9:P9)</f>
      </c>
      <c r="R9" s="60">
        <f>IF(Q9&gt;0,(M9+(0.5*O9))/Q9,0)</f>
      </c>
      <c r="S9" s="59">
        <f>IF(Q9=0,"-",IF(R9&gt;=0.85,"✅ Good Standing","⚠️ Contact Parents"))</f>
      </c>
    </row>
    <row r="10" ht="20" customHeight="1" spans="1:19" x14ac:dyDescent="0.25">
      <c r="A10" s="52" t="s">
        <v>114</v>
      </c>
      <c r="B10" s="53" t="s">
        <v>115</v>
      </c>
      <c r="C10" s="54" t="s">
        <v>56</v>
      </c>
      <c r="D10" s="54" t="s">
        <v>56</v>
      </c>
      <c r="E10" s="54" t="s">
        <v>56</v>
      </c>
      <c r="F10" s="54" t="s">
        <v>56</v>
      </c>
      <c r="G10" s="54" t="s">
        <v>56</v>
      </c>
      <c r="H10" s="54" t="s">
        <v>56</v>
      </c>
      <c r="I10" s="54" t="s">
        <v>56</v>
      </c>
      <c r="J10" s="55" t="s">
        <v>58</v>
      </c>
      <c r="K10" s="56" t="s">
        <v>57</v>
      </c>
      <c r="L10" s="54" t="s">
        <v>56</v>
      </c>
      <c r="M10" s="40">
        <f>COUNTIF(C10:L10,"P")</f>
      </c>
      <c r="N10" s="46">
        <f>COUNTIF(C10:L10,"A")</f>
      </c>
      <c r="O10" s="57">
        <f>COUNTIF(C10:L10,"L")</f>
      </c>
      <c r="P10" s="58">
        <f>COUNTIF(C10:L10,"E")</f>
      </c>
      <c r="Q10" s="59">
        <f>SUM(M10:P10)</f>
      </c>
      <c r="R10" s="60">
        <f>IF(Q10&gt;0,(M10+(0.5*O10))/Q10,0)</f>
      </c>
      <c r="S10" s="59">
        <f>IF(Q10=0,"-",IF(R10&gt;=0.85,"✅ Good Standing","⚠️ Contact Parents"))</f>
      </c>
    </row>
    <row r="11" ht="20" customHeight="1" spans="1:19" x14ac:dyDescent="0.25">
      <c r="A11" s="52" t="s">
        <v>116</v>
      </c>
      <c r="B11" s="53" t="s">
        <v>117</v>
      </c>
      <c r="C11" s="54" t="s">
        <v>56</v>
      </c>
      <c r="D11" s="54" t="s">
        <v>56</v>
      </c>
      <c r="E11" s="55" t="s">
        <v>58</v>
      </c>
      <c r="F11" s="56" t="s">
        <v>57</v>
      </c>
      <c r="G11" s="54" t="s">
        <v>56</v>
      </c>
      <c r="H11" s="54" t="s">
        <v>56</v>
      </c>
      <c r="I11" s="54" t="s">
        <v>56</v>
      </c>
      <c r="J11" s="54" t="s">
        <v>56</v>
      </c>
      <c r="K11" s="54" t="s">
        <v>56</v>
      </c>
      <c r="L11" s="54" t="s">
        <v>56</v>
      </c>
      <c r="M11" s="40">
        <f>COUNTIF(C11:L11,"P")</f>
      </c>
      <c r="N11" s="46">
        <f>COUNTIF(C11:L11,"A")</f>
      </c>
      <c r="O11" s="57">
        <f>COUNTIF(C11:L11,"L")</f>
      </c>
      <c r="P11" s="58">
        <f>COUNTIF(C11:L11,"E")</f>
      </c>
      <c r="Q11" s="59">
        <f>SUM(M11:P11)</f>
      </c>
      <c r="R11" s="60">
        <f>IF(Q11&gt;0,(M11+(0.5*O11))/Q11,0)</f>
      </c>
      <c r="S11" s="59">
        <f>IF(Q11=0,"-",IF(R11&gt;=0.85,"✅ Good Standing","⚠️ Contact Parents"))</f>
      </c>
    </row>
    <row r="12" ht="20" customHeight="1" spans="1:19" x14ac:dyDescent="0.25">
      <c r="A12" s="52" t="s">
        <v>118</v>
      </c>
      <c r="B12" s="53" t="s">
        <v>119</v>
      </c>
      <c r="C12" s="54" t="s">
        <v>56</v>
      </c>
      <c r="D12" s="54" t="s">
        <v>56</v>
      </c>
      <c r="E12" s="54" t="s">
        <v>56</v>
      </c>
      <c r="F12" s="54" t="s">
        <v>56</v>
      </c>
      <c r="G12" s="54" t="s">
        <v>56</v>
      </c>
      <c r="H12" s="54" t="s">
        <v>56</v>
      </c>
      <c r="I12" s="54" t="s">
        <v>56</v>
      </c>
      <c r="J12" s="55" t="s">
        <v>58</v>
      </c>
      <c r="K12" s="56" t="s">
        <v>57</v>
      </c>
      <c r="L12" s="54" t="s">
        <v>56</v>
      </c>
      <c r="M12" s="40">
        <f>COUNTIF(C12:L12,"P")</f>
      </c>
      <c r="N12" s="46">
        <f>COUNTIF(C12:L12,"A")</f>
      </c>
      <c r="O12" s="57">
        <f>COUNTIF(C12:L12,"L")</f>
      </c>
      <c r="P12" s="58">
        <f>COUNTIF(C12:L12,"E")</f>
      </c>
      <c r="Q12" s="59">
        <f>SUM(M12:P12)</f>
      </c>
      <c r="R12" s="60">
        <f>IF(Q12&gt;0,(M12+(0.5*O12))/Q12,0)</f>
      </c>
      <c r="S12" s="59">
        <f>IF(Q12=0,"-",IF(R12&gt;=0.85,"✅ Good Standing","⚠️ Contact Parents"))</f>
      </c>
    </row>
    <row r="13" ht="20" customHeight="1" spans="1:19" x14ac:dyDescent="0.25">
      <c r="A13" s="52" t="s">
        <v>120</v>
      </c>
      <c r="B13" s="53" t="s">
        <v>121</v>
      </c>
      <c r="C13" s="54" t="s">
        <v>56</v>
      </c>
      <c r="D13" s="54" t="s">
        <v>56</v>
      </c>
      <c r="E13" s="55" t="s">
        <v>58</v>
      </c>
      <c r="F13" s="56" t="s">
        <v>57</v>
      </c>
      <c r="G13" s="54" t="s">
        <v>56</v>
      </c>
      <c r="H13" s="54" t="s">
        <v>56</v>
      </c>
      <c r="I13" s="54" t="s">
        <v>56</v>
      </c>
      <c r="J13" s="54" t="s">
        <v>56</v>
      </c>
      <c r="K13" s="54" t="s">
        <v>56</v>
      </c>
      <c r="L13" s="54" t="s">
        <v>56</v>
      </c>
      <c r="M13" s="40">
        <f>COUNTIF(C13:L13,"P")</f>
      </c>
      <c r="N13" s="46">
        <f>COUNTIF(C13:L13,"A")</f>
      </c>
      <c r="O13" s="57">
        <f>COUNTIF(C13:L13,"L")</f>
      </c>
      <c r="P13" s="58">
        <f>COUNTIF(C13:L13,"E")</f>
      </c>
      <c r="Q13" s="59">
        <f>SUM(M13:P13)</f>
      </c>
      <c r="R13" s="60">
        <f>IF(Q13&gt;0,(M13+(0.5*O13))/Q13,0)</f>
      </c>
      <c r="S13" s="59">
        <f>IF(Q13=0,"-",IF(R13&gt;=0.85,"✅ Good Standing","⚠️ Contact Parents"))</f>
      </c>
    </row>
    <row r="14" ht="20" customHeight="1" spans="1:19" x14ac:dyDescent="0.25">
      <c r="A14" s="52" t="s">
        <v>122</v>
      </c>
      <c r="B14" s="53" t="s">
        <v>123</v>
      </c>
      <c r="C14" s="54" t="s">
        <v>56</v>
      </c>
      <c r="D14" s="54" t="s">
        <v>56</v>
      </c>
      <c r="E14" s="54" t="s">
        <v>56</v>
      </c>
      <c r="F14" s="54" t="s">
        <v>56</v>
      </c>
      <c r="G14" s="54" t="s">
        <v>56</v>
      </c>
      <c r="H14" s="54" t="s">
        <v>56</v>
      </c>
      <c r="I14" s="54" t="s">
        <v>56</v>
      </c>
      <c r="J14" s="55" t="s">
        <v>58</v>
      </c>
      <c r="K14" s="56" t="s">
        <v>57</v>
      </c>
      <c r="L14" s="54" t="s">
        <v>56</v>
      </c>
      <c r="M14" s="40">
        <f>COUNTIF(C14:L14,"P")</f>
      </c>
      <c r="N14" s="46">
        <f>COUNTIF(C14:L14,"A")</f>
      </c>
      <c r="O14" s="57">
        <f>COUNTIF(C14:L14,"L")</f>
      </c>
      <c r="P14" s="58">
        <f>COUNTIF(C14:L14,"E")</f>
      </c>
      <c r="Q14" s="59">
        <f>SUM(M14:P14)</f>
      </c>
      <c r="R14" s="60">
        <f>IF(Q14&gt;0,(M14+(0.5*O14))/Q14,0)</f>
      </c>
      <c r="S14" s="59">
        <f>IF(Q14=0,"-",IF(R14&gt;=0.85,"✅ Good Standing","⚠️ Contact Parents"))</f>
      </c>
    </row>
    <row r="15" ht="20" customHeight="1" spans="1:19" x14ac:dyDescent="0.25">
      <c r="A15" s="52" t="s">
        <v>124</v>
      </c>
      <c r="B15" s="53" t="s">
        <v>125</v>
      </c>
      <c r="C15" s="54" t="s">
        <v>56</v>
      </c>
      <c r="D15" s="54" t="s">
        <v>56</v>
      </c>
      <c r="E15" s="55" t="s">
        <v>58</v>
      </c>
      <c r="F15" s="56" t="s">
        <v>57</v>
      </c>
      <c r="G15" s="54" t="s">
        <v>56</v>
      </c>
      <c r="H15" s="54" t="s">
        <v>56</v>
      </c>
      <c r="I15" s="54" t="s">
        <v>56</v>
      </c>
      <c r="J15" s="54" t="s">
        <v>56</v>
      </c>
      <c r="K15" s="54" t="s">
        <v>56</v>
      </c>
      <c r="L15" s="54" t="s">
        <v>56</v>
      </c>
      <c r="M15" s="40">
        <f>COUNTIF(C15:L15,"P")</f>
      </c>
      <c r="N15" s="46">
        <f>COUNTIF(C15:L15,"A")</f>
      </c>
      <c r="O15" s="57">
        <f>COUNTIF(C15:L15,"L")</f>
      </c>
      <c r="P15" s="58">
        <f>COUNTIF(C15:L15,"E")</f>
      </c>
      <c r="Q15" s="59">
        <f>SUM(M15:P15)</f>
      </c>
      <c r="R15" s="60">
        <f>IF(Q15&gt;0,(M15+(0.5*O15))/Q15,0)</f>
      </c>
      <c r="S15" s="59">
        <f>IF(Q15=0,"-",IF(R15&gt;=0.85,"✅ Good Standing","⚠️ Contact Parents"))</f>
      </c>
    </row>
    <row r="16" ht="20" customHeight="1" spans="1:19" x14ac:dyDescent="0.25">
      <c r="A16" s="52" t="s">
        <v>126</v>
      </c>
      <c r="B16" s="53" t="s">
        <v>127</v>
      </c>
      <c r="C16" s="54" t="s">
        <v>56</v>
      </c>
      <c r="D16" s="54" t="s">
        <v>56</v>
      </c>
      <c r="E16" s="54" t="s">
        <v>56</v>
      </c>
      <c r="F16" s="54" t="s">
        <v>56</v>
      </c>
      <c r="G16" s="54" t="s">
        <v>56</v>
      </c>
      <c r="H16" s="54" t="s">
        <v>56</v>
      </c>
      <c r="I16" s="54" t="s">
        <v>56</v>
      </c>
      <c r="J16" s="55" t="s">
        <v>58</v>
      </c>
      <c r="K16" s="56" t="s">
        <v>57</v>
      </c>
      <c r="L16" s="54" t="s">
        <v>56</v>
      </c>
      <c r="M16" s="40">
        <f>COUNTIF(C16:L16,"P")</f>
      </c>
      <c r="N16" s="46">
        <f>COUNTIF(C16:L16,"A")</f>
      </c>
      <c r="O16" s="57">
        <f>COUNTIF(C16:L16,"L")</f>
      </c>
      <c r="P16" s="58">
        <f>COUNTIF(C16:L16,"E")</f>
      </c>
      <c r="Q16" s="59">
        <f>SUM(M16:P16)</f>
      </c>
      <c r="R16" s="60">
        <f>IF(Q16&gt;0,(M16+(0.5*O16))/Q16,0)</f>
      </c>
      <c r="S16" s="59">
        <f>IF(Q16=0,"-",IF(R16&gt;=0.85,"✅ Good Standing","⚠️ Contact Parents"))</f>
      </c>
    </row>
    <row r="17" ht="20" customHeight="1" spans="1:19" x14ac:dyDescent="0.25">
      <c r="A17" s="52" t="s">
        <v>128</v>
      </c>
      <c r="B17" s="53" t="s">
        <v>129</v>
      </c>
      <c r="C17" s="54" t="s">
        <v>56</v>
      </c>
      <c r="D17" s="54" t="s">
        <v>56</v>
      </c>
      <c r="E17" s="55" t="s">
        <v>58</v>
      </c>
      <c r="F17" s="56" t="s">
        <v>57</v>
      </c>
      <c r="G17" s="54" t="s">
        <v>56</v>
      </c>
      <c r="H17" s="54" t="s">
        <v>56</v>
      </c>
      <c r="I17" s="54" t="s">
        <v>56</v>
      </c>
      <c r="J17" s="54" t="s">
        <v>56</v>
      </c>
      <c r="K17" s="54" t="s">
        <v>56</v>
      </c>
      <c r="L17" s="54" t="s">
        <v>56</v>
      </c>
      <c r="M17" s="40">
        <f>COUNTIF(C17:L17,"P")</f>
      </c>
      <c r="N17" s="46">
        <f>COUNTIF(C17:L17,"A")</f>
      </c>
      <c r="O17" s="57">
        <f>COUNTIF(C17:L17,"L")</f>
      </c>
      <c r="P17" s="58">
        <f>COUNTIF(C17:L17,"E")</f>
      </c>
      <c r="Q17" s="59">
        <f>SUM(M17:P17)</f>
      </c>
      <c r="R17" s="60">
        <f>IF(Q17&gt;0,(M17+(0.5*O17))/Q17,0)</f>
      </c>
      <c r="S17" s="59">
        <f>IF(Q17=0,"-",IF(R17&gt;=0.85,"✅ Good Standing","⚠️ Contact Parents"))</f>
      </c>
    </row>
    <row r="18" ht="20" customHeight="1" spans="1:19" x14ac:dyDescent="0.25">
      <c r="A18" s="52" t="s">
        <v>130</v>
      </c>
      <c r="B18" s="53" t="s">
        <v>131</v>
      </c>
      <c r="C18" s="54" t="s">
        <v>56</v>
      </c>
      <c r="D18" s="54" t="s">
        <v>56</v>
      </c>
      <c r="E18" s="54" t="s">
        <v>56</v>
      </c>
      <c r="F18" s="54" t="s">
        <v>56</v>
      </c>
      <c r="G18" s="54" t="s">
        <v>56</v>
      </c>
      <c r="H18" s="54" t="s">
        <v>56</v>
      </c>
      <c r="I18" s="54" t="s">
        <v>56</v>
      </c>
      <c r="J18" s="55" t="s">
        <v>58</v>
      </c>
      <c r="K18" s="56" t="s">
        <v>57</v>
      </c>
      <c r="L18" s="54" t="s">
        <v>56</v>
      </c>
      <c r="M18" s="40">
        <f>COUNTIF(C18:L18,"P")</f>
      </c>
      <c r="N18" s="46">
        <f>COUNTIF(C18:L18,"A")</f>
      </c>
      <c r="O18" s="57">
        <f>COUNTIF(C18:L18,"L")</f>
      </c>
      <c r="P18" s="58">
        <f>COUNTIF(C18:L18,"E")</f>
      </c>
      <c r="Q18" s="59">
        <f>SUM(M18:P18)</f>
      </c>
      <c r="R18" s="60">
        <f>IF(Q18&gt;0,(M18+(0.5*O18))/Q18,0)</f>
      </c>
      <c r="S18" s="59">
        <f>IF(Q18=0,"-",IF(R18&gt;=0.85,"✅ Good Standing","⚠️ Contact Parents"))</f>
      </c>
    </row>
    <row r="19" ht="20" customHeight="1" spans="1:19" x14ac:dyDescent="0.25">
      <c r="A19" s="52" t="s">
        <v>132</v>
      </c>
      <c r="B19" s="53" t="s">
        <v>133</v>
      </c>
      <c r="C19" s="54" t="s">
        <v>56</v>
      </c>
      <c r="D19" s="54" t="s">
        <v>56</v>
      </c>
      <c r="E19" s="55" t="s">
        <v>58</v>
      </c>
      <c r="F19" s="56" t="s">
        <v>57</v>
      </c>
      <c r="G19" s="54" t="s">
        <v>56</v>
      </c>
      <c r="H19" s="54" t="s">
        <v>56</v>
      </c>
      <c r="I19" s="54" t="s">
        <v>56</v>
      </c>
      <c r="J19" s="54" t="s">
        <v>56</v>
      </c>
      <c r="K19" s="54" t="s">
        <v>56</v>
      </c>
      <c r="L19" s="54" t="s">
        <v>56</v>
      </c>
      <c r="M19" s="40">
        <f>COUNTIF(C19:L19,"P")</f>
      </c>
      <c r="N19" s="46">
        <f>COUNTIF(C19:L19,"A")</f>
      </c>
      <c r="O19" s="57">
        <f>COUNTIF(C19:L19,"L")</f>
      </c>
      <c r="P19" s="58">
        <f>COUNTIF(C19:L19,"E")</f>
      </c>
      <c r="Q19" s="59">
        <f>SUM(M19:P19)</f>
      </c>
      <c r="R19" s="60">
        <f>IF(Q19&gt;0,(M19+(0.5*O19))/Q19,0)</f>
      </c>
      <c r="S19" s="59">
        <f>IF(Q19=0,"-",IF(R19&gt;=0.85,"✅ Good Standing","⚠️ Contact Parents"))</f>
      </c>
    </row>
    <row r="20" ht="20" customHeight="1" spans="1:19" x14ac:dyDescent="0.25">
      <c r="A20" s="52" t="s">
        <v>134</v>
      </c>
      <c r="B20" s="53" t="s">
        <v>89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>
        <f>COUNTIF(C20:L20,"P")</f>
      </c>
      <c r="N20" s="46">
        <f>COUNTIF(C20:L20,"A")</f>
      </c>
      <c r="O20" s="57">
        <f>COUNTIF(C20:L20,"L")</f>
      </c>
      <c r="P20" s="58">
        <f>COUNTIF(C20:L20,"E")</f>
      </c>
      <c r="Q20" s="59">
        <f>SUM(M20:P20)</f>
      </c>
      <c r="R20" s="60">
        <f>IF(Q20&gt;0,(M20+(0.5*O20))/Q20,0)</f>
      </c>
      <c r="S20" s="59">
        <f>IF(Q20=0,"-",IF(R20&gt;=0.85,"✅ Good Standing","⚠️ Contact Parents"))</f>
      </c>
    </row>
    <row r="21" ht="20" customHeight="1" spans="1:19" x14ac:dyDescent="0.25">
      <c r="A21" s="52" t="s">
        <v>135</v>
      </c>
      <c r="B21" s="53" t="s">
        <v>89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0">
        <f>COUNTIF(C21:L21,"P")</f>
      </c>
      <c r="N21" s="46">
        <f>COUNTIF(C21:L21,"A")</f>
      </c>
      <c r="O21" s="57">
        <f>COUNTIF(C21:L21,"L")</f>
      </c>
      <c r="P21" s="58">
        <f>COUNTIF(C21:L21,"E")</f>
      </c>
      <c r="Q21" s="59">
        <f>SUM(M21:P21)</f>
      </c>
      <c r="R21" s="60">
        <f>IF(Q21&gt;0,(M21+(0.5*O21))/Q21,0)</f>
      </c>
      <c r="S21" s="59">
        <f>IF(Q21=0,"-",IF(R21&gt;=0.85,"✅ Good Standing","⚠️ Contact Parents"))</f>
      </c>
    </row>
    <row r="22" ht="20" customHeight="1" spans="1:19" x14ac:dyDescent="0.25">
      <c r="A22" s="52" t="s">
        <v>136</v>
      </c>
      <c r="B22" s="53" t="s">
        <v>89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40">
        <f>COUNTIF(C22:L22,"P")</f>
      </c>
      <c r="N22" s="46">
        <f>COUNTIF(C22:L22,"A")</f>
      </c>
      <c r="O22" s="57">
        <f>COUNTIF(C22:L22,"L")</f>
      </c>
      <c r="P22" s="58">
        <f>COUNTIF(C22:L22,"E")</f>
      </c>
      <c r="Q22" s="59">
        <f>SUM(M22:P22)</f>
      </c>
      <c r="R22" s="60">
        <f>IF(Q22&gt;0,(M22+(0.5*O22))/Q22,0)</f>
      </c>
      <c r="S22" s="59">
        <f>IF(Q22=0,"-",IF(R22&gt;=0.85,"✅ Good Standing","⚠️ Contact Parents"))</f>
      </c>
    </row>
    <row r="23" ht="20" customHeight="1" spans="1:19" x14ac:dyDescent="0.25">
      <c r="A23" s="52" t="s">
        <v>137</v>
      </c>
      <c r="B23" s="53" t="s">
        <v>89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40">
        <f>COUNTIF(C23:L23,"P")</f>
      </c>
      <c r="N23" s="46">
        <f>COUNTIF(C23:L23,"A")</f>
      </c>
      <c r="O23" s="57">
        <f>COUNTIF(C23:L23,"L")</f>
      </c>
      <c r="P23" s="58">
        <f>COUNTIF(C23:L23,"E")</f>
      </c>
      <c r="Q23" s="59">
        <f>SUM(M23:P23)</f>
      </c>
      <c r="R23" s="60">
        <f>IF(Q23&gt;0,(M23+(0.5*O23))/Q23,0)</f>
      </c>
      <c r="S23" s="59">
        <f>IF(Q23=0,"-",IF(R23&gt;=0.85,"✅ Good Standing","⚠️ Contact Parents"))</f>
      </c>
    </row>
    <row r="24" ht="20" customHeight="1" spans="1:19" x14ac:dyDescent="0.25">
      <c r="A24" s="52" t="s">
        <v>138</v>
      </c>
      <c r="B24" s="53" t="s">
        <v>89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40">
        <f>COUNTIF(C24:L24,"P")</f>
      </c>
      <c r="N24" s="46">
        <f>COUNTIF(C24:L24,"A")</f>
      </c>
      <c r="O24" s="57">
        <f>COUNTIF(C24:L24,"L")</f>
      </c>
      <c r="P24" s="58">
        <f>COUNTIF(C24:L24,"E")</f>
      </c>
      <c r="Q24" s="59">
        <f>SUM(M24:P24)</f>
      </c>
      <c r="R24" s="60">
        <f>IF(Q24&gt;0,(M24+(0.5*O24))/Q24,0)</f>
      </c>
      <c r="S24" s="59">
        <f>IF(Q24=0,"-",IF(R24&gt;=0.85,"✅ Good Standing","⚠️ Contact Parents"))</f>
      </c>
    </row>
    <row r="25" ht="20" customHeight="1" spans="1:19" x14ac:dyDescent="0.25">
      <c r="A25" s="52" t="s">
        <v>139</v>
      </c>
      <c r="B25" s="53" t="s">
        <v>89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40">
        <f>COUNTIF(C25:L25,"P")</f>
      </c>
      <c r="N25" s="46">
        <f>COUNTIF(C25:L25,"A")</f>
      </c>
      <c r="O25" s="57">
        <f>COUNTIF(C25:L25,"L")</f>
      </c>
      <c r="P25" s="58">
        <f>COUNTIF(C25:L25,"E")</f>
      </c>
      <c r="Q25" s="59">
        <f>SUM(M25:P25)</f>
      </c>
      <c r="R25" s="60">
        <f>IF(Q25&gt;0,(M25+(0.5*O25))/Q25,0)</f>
      </c>
      <c r="S25" s="59">
        <f>IF(Q25=0,"-",IF(R25&gt;=0.85,"✅ Good Standing","⚠️ Contact Parents"))</f>
      </c>
    </row>
    <row r="26" ht="20" customHeight="1" spans="1:19" x14ac:dyDescent="0.25">
      <c r="A26" s="52" t="s">
        <v>140</v>
      </c>
      <c r="B26" s="53" t="s">
        <v>89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40">
        <f>COUNTIF(C26:L26,"P")</f>
      </c>
      <c r="N26" s="46">
        <f>COUNTIF(C26:L26,"A")</f>
      </c>
      <c r="O26" s="57">
        <f>COUNTIF(C26:L26,"L")</f>
      </c>
      <c r="P26" s="58">
        <f>COUNTIF(C26:L26,"E")</f>
      </c>
      <c r="Q26" s="59">
        <f>SUM(M26:P26)</f>
      </c>
      <c r="R26" s="60">
        <f>IF(Q26&gt;0,(M26+(0.5*O26))/Q26,0)</f>
      </c>
      <c r="S26" s="59">
        <f>IF(Q26=0,"-",IF(R26&gt;=0.85,"✅ Good Standing","⚠️ Contact Parents"))</f>
      </c>
    </row>
    <row r="27" ht="20" customHeight="1" spans="1:19" x14ac:dyDescent="0.25">
      <c r="A27" s="52" t="s">
        <v>141</v>
      </c>
      <c r="B27" s="53" t="s">
        <v>89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40">
        <f>COUNTIF(C27:L27,"P")</f>
      </c>
      <c r="N27" s="46">
        <f>COUNTIF(C27:L27,"A")</f>
      </c>
      <c r="O27" s="57">
        <f>COUNTIF(C27:L27,"L")</f>
      </c>
      <c r="P27" s="58">
        <f>COUNTIF(C27:L27,"E")</f>
      </c>
      <c r="Q27" s="59">
        <f>SUM(M27:P27)</f>
      </c>
      <c r="R27" s="60">
        <f>IF(Q27&gt;0,(M27+(0.5*O27))/Q27,0)</f>
      </c>
      <c r="S27" s="59">
        <f>IF(Q27=0,"-",IF(R27&gt;=0.85,"✅ Good Standing","⚠️ Contact Parents"))</f>
      </c>
    </row>
  </sheetData>
  <mergeCells count="2">
    <mergeCell ref="A1:S2"/>
    <mergeCell ref="A5:S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7706"/>
  </sheetPr>
  <dimension ref="A1:O36"/>
  <sheetViews>
    <sheetView workbookViewId="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22" customWidth="1"/>
    <col min="4" max="4" width="12" customWidth="1"/>
    <col min="5" max="5" width="8" customWidth="1"/>
    <col min="6" max="6" width="18" customWidth="1"/>
    <col min="7" max="7" width="22" customWidth="1"/>
    <col min="8" max="8" width="14" customWidth="1"/>
    <col min="9" max="9" width="22" customWidth="1"/>
    <col min="10" max="10" width="14" customWidth="1"/>
    <col min="11" max="11" width="18" customWidth="1"/>
    <col min="12" max="12" width="14" customWidth="1"/>
    <col min="13" max="13" width="26" customWidth="1"/>
    <col min="14" max="14" width="12" customWidth="1"/>
    <col min="15" max="15" width="28" customWidth="1"/>
  </cols>
  <sheetData>
    <row r="1" spans="1:15" x14ac:dyDescent="0.25">
      <c r="A1" s="16" t="s">
        <v>142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4" spans="1:15" x14ac:dyDescent="0.25">
      <c r="A4" s="61" t="s">
        <v>143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6" ht="28" customHeight="1" spans="1:15" s="21" customFormat="1" x14ac:dyDescent="0.25">
      <c r="A6" s="22"/>
      <c r="B6" s="22"/>
      <c r="C6" s="22"/>
      <c r="D6" s="51"/>
      <c r="E6" s="51"/>
      <c r="F6" s="51"/>
      <c r="G6" s="24"/>
      <c r="H6" s="24"/>
      <c r="I6" s="62"/>
      <c r="J6" s="62"/>
      <c r="K6" s="63"/>
      <c r="L6" s="63"/>
      <c r="M6" s="51"/>
      <c r="N6" s="51"/>
      <c r="O6" s="51"/>
    </row>
    <row r="7" ht="22" customHeight="1" spans="1:15" x14ac:dyDescent="0.25">
      <c r="A7" s="64" t="s">
        <v>144</v>
      </c>
      <c r="B7" s="65" t="s">
        <v>54</v>
      </c>
      <c r="C7" s="66" t="s">
        <v>55</v>
      </c>
      <c r="D7" s="64" t="s">
        <v>145</v>
      </c>
      <c r="E7" s="64">
        <v>28</v>
      </c>
      <c r="F7" s="67" t="s">
        <v>146</v>
      </c>
      <c r="G7" s="67" t="s">
        <v>147</v>
      </c>
      <c r="H7" s="68" t="s">
        <v>148</v>
      </c>
      <c r="I7" s="67" t="s">
        <v>149</v>
      </c>
      <c r="J7" s="64" t="s">
        <v>148</v>
      </c>
      <c r="K7" s="67" t="s">
        <v>150</v>
      </c>
      <c r="L7" s="64" t="s">
        <v>151</v>
      </c>
      <c r="M7" s="67" t="s">
        <v>152</v>
      </c>
      <c r="N7" s="64" t="s">
        <v>153</v>
      </c>
      <c r="O7" s="67" t="s">
        <v>154</v>
      </c>
    </row>
    <row r="8" ht="22" customHeight="1" spans="1:15" x14ac:dyDescent="0.25">
      <c r="A8" s="64" t="s">
        <v>144</v>
      </c>
      <c r="B8" s="65" t="s">
        <v>59</v>
      </c>
      <c r="C8" s="66" t="s">
        <v>60</v>
      </c>
      <c r="D8" s="64" t="s">
        <v>145</v>
      </c>
      <c r="E8" s="64">
        <v>29</v>
      </c>
      <c r="F8" s="67" t="s">
        <v>155</v>
      </c>
      <c r="G8" s="67" t="s">
        <v>156</v>
      </c>
      <c r="H8" s="64" t="s">
        <v>151</v>
      </c>
      <c r="I8" s="67" t="s">
        <v>157</v>
      </c>
      <c r="J8" s="64" t="s">
        <v>148</v>
      </c>
      <c r="K8" s="67" t="s">
        <v>158</v>
      </c>
      <c r="L8" s="64" t="s">
        <v>159</v>
      </c>
      <c r="M8" s="67" t="s">
        <v>160</v>
      </c>
      <c r="N8" s="64" t="s">
        <v>153</v>
      </c>
      <c r="O8" s="67" t="s">
        <v>161</v>
      </c>
    </row>
    <row r="9" ht="22" customHeight="1" spans="1:15" x14ac:dyDescent="0.25">
      <c r="A9" s="64" t="s">
        <v>144</v>
      </c>
      <c r="B9" s="65" t="s">
        <v>61</v>
      </c>
      <c r="C9" s="66" t="s">
        <v>62</v>
      </c>
      <c r="D9" s="64" t="s">
        <v>145</v>
      </c>
      <c r="E9" s="64">
        <v>30</v>
      </c>
      <c r="F9" s="67" t="s">
        <v>162</v>
      </c>
      <c r="G9" s="67" t="s">
        <v>163</v>
      </c>
      <c r="H9" s="68" t="s">
        <v>148</v>
      </c>
      <c r="I9" s="67" t="s">
        <v>164</v>
      </c>
      <c r="J9" s="64" t="s">
        <v>148</v>
      </c>
      <c r="K9" s="67" t="s">
        <v>165</v>
      </c>
      <c r="L9" s="64" t="s">
        <v>148</v>
      </c>
      <c r="M9" s="67" t="s">
        <v>166</v>
      </c>
      <c r="N9" s="64" t="s">
        <v>167</v>
      </c>
      <c r="O9" s="67" t="s">
        <v>168</v>
      </c>
    </row>
    <row r="10" ht="22" customHeight="1" spans="1:15" x14ac:dyDescent="0.25">
      <c r="A10" s="64" t="s">
        <v>144</v>
      </c>
      <c r="B10" s="65" t="s">
        <v>64</v>
      </c>
      <c r="C10" s="66" t="s">
        <v>65</v>
      </c>
      <c r="D10" s="64" t="s">
        <v>169</v>
      </c>
      <c r="E10" s="64">
        <v>1</v>
      </c>
      <c r="F10" s="67" t="s">
        <v>170</v>
      </c>
      <c r="G10" s="67" t="s">
        <v>171</v>
      </c>
      <c r="H10" s="64" t="s">
        <v>159</v>
      </c>
      <c r="I10" s="67" t="s">
        <v>172</v>
      </c>
      <c r="J10" s="64" t="s">
        <v>148</v>
      </c>
      <c r="K10" s="67" t="s">
        <v>173</v>
      </c>
      <c r="L10" s="64" t="s">
        <v>173</v>
      </c>
      <c r="M10" s="67" t="s">
        <v>174</v>
      </c>
      <c r="N10" s="64" t="s">
        <v>153</v>
      </c>
      <c r="O10" s="67" t="s">
        <v>175</v>
      </c>
    </row>
    <row r="11" ht="22" customHeight="1" spans="1:15" x14ac:dyDescent="0.25">
      <c r="A11" s="64" t="s">
        <v>144</v>
      </c>
      <c r="B11" s="65" t="s">
        <v>66</v>
      </c>
      <c r="C11" s="66" t="s">
        <v>67</v>
      </c>
      <c r="D11" s="64" t="s">
        <v>145</v>
      </c>
      <c r="E11" s="64">
        <v>15</v>
      </c>
      <c r="F11" s="67" t="s">
        <v>176</v>
      </c>
      <c r="G11" s="67" t="s">
        <v>177</v>
      </c>
      <c r="H11" s="68" t="s">
        <v>148</v>
      </c>
      <c r="I11" s="67" t="s">
        <v>178</v>
      </c>
      <c r="J11" s="64" t="s">
        <v>151</v>
      </c>
      <c r="K11" s="67" t="s">
        <v>179</v>
      </c>
      <c r="L11" s="64" t="s">
        <v>151</v>
      </c>
      <c r="M11" s="67" t="s">
        <v>180</v>
      </c>
      <c r="N11" s="64" t="s">
        <v>167</v>
      </c>
      <c r="O11" s="67" t="s">
        <v>181</v>
      </c>
    </row>
    <row r="12" ht="22" customHeight="1" spans="1:15" x14ac:dyDescent="0.25">
      <c r="A12" s="64" t="s">
        <v>144</v>
      </c>
      <c r="B12" s="65" t="s">
        <v>68</v>
      </c>
      <c r="C12" s="66" t="s">
        <v>69</v>
      </c>
      <c r="D12" s="64" t="s">
        <v>145</v>
      </c>
      <c r="E12" s="64">
        <v>29</v>
      </c>
      <c r="F12" s="67" t="s">
        <v>182</v>
      </c>
      <c r="G12" s="67" t="s">
        <v>183</v>
      </c>
      <c r="H12" s="69" t="s">
        <v>184</v>
      </c>
      <c r="I12" s="67" t="s">
        <v>185</v>
      </c>
      <c r="J12" s="64" t="s">
        <v>159</v>
      </c>
      <c r="K12" s="67" t="s">
        <v>186</v>
      </c>
      <c r="L12" s="64" t="s">
        <v>159</v>
      </c>
      <c r="M12" s="67" t="s">
        <v>187</v>
      </c>
      <c r="N12" s="64" t="s">
        <v>153</v>
      </c>
      <c r="O12" s="67" t="s">
        <v>188</v>
      </c>
    </row>
    <row r="13" ht="22" customHeight="1" spans="1:15" x14ac:dyDescent="0.25">
      <c r="A13" s="64" t="s">
        <v>144</v>
      </c>
      <c r="B13" s="65" t="s">
        <v>70</v>
      </c>
      <c r="C13" s="66" t="s">
        <v>71</v>
      </c>
      <c r="D13" s="64" t="s">
        <v>145</v>
      </c>
      <c r="E13" s="64">
        <v>3</v>
      </c>
      <c r="F13" s="67" t="s">
        <v>170</v>
      </c>
      <c r="G13" s="67" t="s">
        <v>189</v>
      </c>
      <c r="H13" s="68" t="s">
        <v>148</v>
      </c>
      <c r="I13" s="67" t="s">
        <v>190</v>
      </c>
      <c r="J13" s="64" t="s">
        <v>148</v>
      </c>
      <c r="K13" s="67" t="s">
        <v>191</v>
      </c>
      <c r="L13" s="64" t="s">
        <v>148</v>
      </c>
      <c r="M13" s="67" t="s">
        <v>192</v>
      </c>
      <c r="N13" s="64" t="s">
        <v>167</v>
      </c>
      <c r="O13" s="67" t="s">
        <v>193</v>
      </c>
    </row>
    <row r="14" ht="22" customHeight="1" spans="1:15" x14ac:dyDescent="0.25">
      <c r="A14" s="64" t="s">
        <v>144</v>
      </c>
      <c r="B14" s="65" t="s">
        <v>72</v>
      </c>
      <c r="C14" s="66" t="s">
        <v>73</v>
      </c>
      <c r="D14" s="64" t="s">
        <v>194</v>
      </c>
      <c r="E14" s="64">
        <v>0</v>
      </c>
      <c r="F14" s="67" t="s">
        <v>195</v>
      </c>
      <c r="G14" s="67" t="s">
        <v>196</v>
      </c>
      <c r="H14" s="64" t="s">
        <v>159</v>
      </c>
      <c r="I14" s="67" t="s">
        <v>197</v>
      </c>
      <c r="J14" s="64" t="s">
        <v>148</v>
      </c>
      <c r="K14" s="67" t="s">
        <v>173</v>
      </c>
      <c r="L14" s="64" t="s">
        <v>173</v>
      </c>
      <c r="M14" s="67" t="s">
        <v>198</v>
      </c>
      <c r="N14" s="64" t="s">
        <v>153</v>
      </c>
      <c r="O14" s="67" t="s">
        <v>199</v>
      </c>
    </row>
    <row r="15" ht="22" customHeight="1" spans="1:15" x14ac:dyDescent="0.25">
      <c r="A15" s="64" t="s">
        <v>89</v>
      </c>
      <c r="B15" s="65" t="s">
        <v>74</v>
      </c>
      <c r="C15" s="66" t="s">
        <v>75</v>
      </c>
      <c r="D15" s="64" t="s">
        <v>89</v>
      </c>
      <c r="E15" s="64" t="s">
        <v>89</v>
      </c>
      <c r="F15" s="67" t="s">
        <v>89</v>
      </c>
      <c r="G15" s="67" t="s">
        <v>89</v>
      </c>
      <c r="H15" s="64" t="s">
        <v>89</v>
      </c>
      <c r="I15" s="67" t="s">
        <v>89</v>
      </c>
      <c r="J15" s="64" t="s">
        <v>89</v>
      </c>
      <c r="K15" s="67" t="s">
        <v>89</v>
      </c>
      <c r="L15" s="64" t="s">
        <v>89</v>
      </c>
      <c r="M15" s="67" t="s">
        <v>89</v>
      </c>
      <c r="N15" s="64" t="s">
        <v>89</v>
      </c>
      <c r="O15" s="67" t="s">
        <v>89</v>
      </c>
    </row>
    <row r="16" ht="22" customHeight="1" spans="1:15" x14ac:dyDescent="0.25">
      <c r="A16" s="64" t="s">
        <v>89</v>
      </c>
      <c r="B16" s="65" t="s">
        <v>76</v>
      </c>
      <c r="C16" s="66" t="s">
        <v>77</v>
      </c>
      <c r="D16" s="64" t="s">
        <v>89</v>
      </c>
      <c r="E16" s="64" t="s">
        <v>89</v>
      </c>
      <c r="F16" s="67" t="s">
        <v>89</v>
      </c>
      <c r="G16" s="67" t="s">
        <v>89</v>
      </c>
      <c r="H16" s="64" t="s">
        <v>89</v>
      </c>
      <c r="I16" s="67" t="s">
        <v>89</v>
      </c>
      <c r="J16" s="64" t="s">
        <v>89</v>
      </c>
      <c r="K16" s="67" t="s">
        <v>89</v>
      </c>
      <c r="L16" s="64" t="s">
        <v>89</v>
      </c>
      <c r="M16" s="67" t="s">
        <v>89</v>
      </c>
      <c r="N16" s="64" t="s">
        <v>89</v>
      </c>
      <c r="O16" s="67" t="s">
        <v>89</v>
      </c>
    </row>
    <row r="17" ht="22" customHeight="1" spans="1:15" x14ac:dyDescent="0.25">
      <c r="A17" s="64" t="s">
        <v>89</v>
      </c>
      <c r="B17" s="65" t="s">
        <v>78</v>
      </c>
      <c r="C17" s="66" t="s">
        <v>79</v>
      </c>
      <c r="D17" s="64" t="s">
        <v>89</v>
      </c>
      <c r="E17" s="64" t="s">
        <v>89</v>
      </c>
      <c r="F17" s="67" t="s">
        <v>89</v>
      </c>
      <c r="G17" s="67" t="s">
        <v>89</v>
      </c>
      <c r="H17" s="64" t="s">
        <v>89</v>
      </c>
      <c r="I17" s="67" t="s">
        <v>89</v>
      </c>
      <c r="J17" s="64" t="s">
        <v>89</v>
      </c>
      <c r="K17" s="67" t="s">
        <v>89</v>
      </c>
      <c r="L17" s="64" t="s">
        <v>89</v>
      </c>
      <c r="M17" s="67" t="s">
        <v>89</v>
      </c>
      <c r="N17" s="64" t="s">
        <v>89</v>
      </c>
      <c r="O17" s="67" t="s">
        <v>89</v>
      </c>
    </row>
    <row r="18" ht="22" customHeight="1" spans="1:15" x14ac:dyDescent="0.25">
      <c r="A18" s="64" t="s">
        <v>89</v>
      </c>
      <c r="B18" s="65" t="s">
        <v>80</v>
      </c>
      <c r="C18" s="66" t="s">
        <v>81</v>
      </c>
      <c r="D18" s="64" t="s">
        <v>89</v>
      </c>
      <c r="E18" s="64" t="s">
        <v>89</v>
      </c>
      <c r="F18" s="67" t="s">
        <v>89</v>
      </c>
      <c r="G18" s="67" t="s">
        <v>89</v>
      </c>
      <c r="H18" s="64" t="s">
        <v>89</v>
      </c>
      <c r="I18" s="67" t="s">
        <v>89</v>
      </c>
      <c r="J18" s="64" t="s">
        <v>89</v>
      </c>
      <c r="K18" s="67" t="s">
        <v>89</v>
      </c>
      <c r="L18" s="64" t="s">
        <v>89</v>
      </c>
      <c r="M18" s="67" t="s">
        <v>89</v>
      </c>
      <c r="N18" s="64" t="s">
        <v>89</v>
      </c>
      <c r="O18" s="67" t="s">
        <v>89</v>
      </c>
    </row>
    <row r="19" ht="22" customHeight="1" spans="1:15" x14ac:dyDescent="0.25">
      <c r="A19" s="64" t="s">
        <v>89</v>
      </c>
      <c r="B19" s="65" t="s">
        <v>82</v>
      </c>
      <c r="C19" s="66" t="s">
        <v>83</v>
      </c>
      <c r="D19" s="64" t="s">
        <v>89</v>
      </c>
      <c r="E19" s="64" t="s">
        <v>89</v>
      </c>
      <c r="F19" s="67" t="s">
        <v>89</v>
      </c>
      <c r="G19" s="67" t="s">
        <v>89</v>
      </c>
      <c r="H19" s="64" t="s">
        <v>89</v>
      </c>
      <c r="I19" s="67" t="s">
        <v>89</v>
      </c>
      <c r="J19" s="64" t="s">
        <v>89</v>
      </c>
      <c r="K19" s="67" t="s">
        <v>89</v>
      </c>
      <c r="L19" s="64" t="s">
        <v>89</v>
      </c>
      <c r="M19" s="67" t="s">
        <v>89</v>
      </c>
      <c r="N19" s="64" t="s">
        <v>89</v>
      </c>
      <c r="O19" s="67" t="s">
        <v>89</v>
      </c>
    </row>
    <row r="20" ht="22" customHeight="1" spans="1:15" x14ac:dyDescent="0.25">
      <c r="A20" s="64" t="s">
        <v>89</v>
      </c>
      <c r="B20" s="65" t="s">
        <v>84</v>
      </c>
      <c r="C20" s="66" t="s">
        <v>85</v>
      </c>
      <c r="D20" s="64" t="s">
        <v>89</v>
      </c>
      <c r="E20" s="64" t="s">
        <v>89</v>
      </c>
      <c r="F20" s="67" t="s">
        <v>89</v>
      </c>
      <c r="G20" s="67" t="s">
        <v>89</v>
      </c>
      <c r="H20" s="64" t="s">
        <v>89</v>
      </c>
      <c r="I20" s="67" t="s">
        <v>89</v>
      </c>
      <c r="J20" s="64" t="s">
        <v>89</v>
      </c>
      <c r="K20" s="67" t="s">
        <v>89</v>
      </c>
      <c r="L20" s="64" t="s">
        <v>89</v>
      </c>
      <c r="M20" s="67" t="s">
        <v>89</v>
      </c>
      <c r="N20" s="64" t="s">
        <v>89</v>
      </c>
      <c r="O20" s="67" t="s">
        <v>89</v>
      </c>
    </row>
    <row r="21" ht="22" customHeight="1" spans="1:15" x14ac:dyDescent="0.25">
      <c r="A21" s="64" t="s">
        <v>89</v>
      </c>
      <c r="B21" s="65" t="s">
        <v>86</v>
      </c>
      <c r="C21" s="66" t="s">
        <v>87</v>
      </c>
      <c r="D21" s="64" t="s">
        <v>89</v>
      </c>
      <c r="E21" s="64" t="s">
        <v>89</v>
      </c>
      <c r="F21" s="67" t="s">
        <v>89</v>
      </c>
      <c r="G21" s="67" t="s">
        <v>89</v>
      </c>
      <c r="H21" s="64" t="s">
        <v>89</v>
      </c>
      <c r="I21" s="67" t="s">
        <v>89</v>
      </c>
      <c r="J21" s="64" t="s">
        <v>89</v>
      </c>
      <c r="K21" s="67" t="s">
        <v>89</v>
      </c>
      <c r="L21" s="64" t="s">
        <v>89</v>
      </c>
      <c r="M21" s="67" t="s">
        <v>89</v>
      </c>
      <c r="N21" s="64" t="s">
        <v>89</v>
      </c>
      <c r="O21" s="67" t="s">
        <v>89</v>
      </c>
    </row>
    <row r="22" ht="22" customHeight="1" spans="1:15" x14ac:dyDescent="0.25">
      <c r="A22" s="64" t="s">
        <v>89</v>
      </c>
      <c r="B22" s="65" t="s">
        <v>89</v>
      </c>
      <c r="C22" s="66" t="s">
        <v>89</v>
      </c>
      <c r="D22" s="64" t="s">
        <v>89</v>
      </c>
      <c r="E22" s="64" t="s">
        <v>89</v>
      </c>
      <c r="F22" s="67" t="s">
        <v>89</v>
      </c>
      <c r="G22" s="67" t="s">
        <v>89</v>
      </c>
      <c r="H22" s="64" t="s">
        <v>89</v>
      </c>
      <c r="I22" s="67" t="s">
        <v>89</v>
      </c>
      <c r="J22" s="64" t="s">
        <v>89</v>
      </c>
      <c r="K22" s="67" t="s">
        <v>89</v>
      </c>
      <c r="L22" s="64" t="s">
        <v>89</v>
      </c>
      <c r="M22" s="67" t="s">
        <v>89</v>
      </c>
      <c r="N22" s="64" t="s">
        <v>89</v>
      </c>
      <c r="O22" s="67" t="s">
        <v>89</v>
      </c>
    </row>
    <row r="23" ht="22" customHeight="1" spans="1:15" x14ac:dyDescent="0.25">
      <c r="A23" s="64" t="s">
        <v>89</v>
      </c>
      <c r="B23" s="65" t="s">
        <v>89</v>
      </c>
      <c r="C23" s="66" t="s">
        <v>89</v>
      </c>
      <c r="D23" s="64" t="s">
        <v>89</v>
      </c>
      <c r="E23" s="64" t="s">
        <v>89</v>
      </c>
      <c r="F23" s="67" t="s">
        <v>89</v>
      </c>
      <c r="G23" s="67" t="s">
        <v>89</v>
      </c>
      <c r="H23" s="64" t="s">
        <v>89</v>
      </c>
      <c r="I23" s="67" t="s">
        <v>89</v>
      </c>
      <c r="J23" s="64" t="s">
        <v>89</v>
      </c>
      <c r="K23" s="67" t="s">
        <v>89</v>
      </c>
      <c r="L23" s="64" t="s">
        <v>89</v>
      </c>
      <c r="M23" s="67" t="s">
        <v>89</v>
      </c>
      <c r="N23" s="64" t="s">
        <v>89</v>
      </c>
      <c r="O23" s="67" t="s">
        <v>89</v>
      </c>
    </row>
    <row r="24" ht="22" customHeight="1" spans="1:15" x14ac:dyDescent="0.25">
      <c r="A24" s="64" t="s">
        <v>89</v>
      </c>
      <c r="B24" s="65" t="s">
        <v>89</v>
      </c>
      <c r="C24" s="66" t="s">
        <v>89</v>
      </c>
      <c r="D24" s="64" t="s">
        <v>89</v>
      </c>
      <c r="E24" s="64" t="s">
        <v>89</v>
      </c>
      <c r="F24" s="67" t="s">
        <v>89</v>
      </c>
      <c r="G24" s="67" t="s">
        <v>89</v>
      </c>
      <c r="H24" s="64" t="s">
        <v>89</v>
      </c>
      <c r="I24" s="67" t="s">
        <v>89</v>
      </c>
      <c r="J24" s="64" t="s">
        <v>89</v>
      </c>
      <c r="K24" s="67" t="s">
        <v>89</v>
      </c>
      <c r="L24" s="64" t="s">
        <v>89</v>
      </c>
      <c r="M24" s="67" t="s">
        <v>89</v>
      </c>
      <c r="N24" s="64" t="s">
        <v>89</v>
      </c>
      <c r="O24" s="67" t="s">
        <v>89</v>
      </c>
    </row>
    <row r="25" ht="22" customHeight="1" spans="1:15" x14ac:dyDescent="0.25">
      <c r="A25" s="64" t="s">
        <v>89</v>
      </c>
      <c r="B25" s="65" t="s">
        <v>89</v>
      </c>
      <c r="C25" s="66" t="s">
        <v>89</v>
      </c>
      <c r="D25" s="64" t="s">
        <v>89</v>
      </c>
      <c r="E25" s="64" t="s">
        <v>89</v>
      </c>
      <c r="F25" s="67" t="s">
        <v>89</v>
      </c>
      <c r="G25" s="67" t="s">
        <v>89</v>
      </c>
      <c r="H25" s="64" t="s">
        <v>89</v>
      </c>
      <c r="I25" s="67" t="s">
        <v>89</v>
      </c>
      <c r="J25" s="64" t="s">
        <v>89</v>
      </c>
      <c r="K25" s="67" t="s">
        <v>89</v>
      </c>
      <c r="L25" s="64" t="s">
        <v>89</v>
      </c>
      <c r="M25" s="67" t="s">
        <v>89</v>
      </c>
      <c r="N25" s="64" t="s">
        <v>89</v>
      </c>
      <c r="O25" s="67" t="s">
        <v>89</v>
      </c>
    </row>
    <row r="26" ht="22" customHeight="1" spans="1:15" x14ac:dyDescent="0.25">
      <c r="A26" s="64" t="s">
        <v>89</v>
      </c>
      <c r="B26" s="65" t="s">
        <v>89</v>
      </c>
      <c r="C26" s="66" t="s">
        <v>89</v>
      </c>
      <c r="D26" s="64" t="s">
        <v>89</v>
      </c>
      <c r="E26" s="64" t="s">
        <v>89</v>
      </c>
      <c r="F26" s="67" t="s">
        <v>89</v>
      </c>
      <c r="G26" s="67" t="s">
        <v>89</v>
      </c>
      <c r="H26" s="64" t="s">
        <v>89</v>
      </c>
      <c r="I26" s="67" t="s">
        <v>89</v>
      </c>
      <c r="J26" s="64" t="s">
        <v>89</v>
      </c>
      <c r="K26" s="67" t="s">
        <v>89</v>
      </c>
      <c r="L26" s="64" t="s">
        <v>89</v>
      </c>
      <c r="M26" s="67" t="s">
        <v>89</v>
      </c>
      <c r="N26" s="64" t="s">
        <v>89</v>
      </c>
      <c r="O26" s="67" t="s">
        <v>89</v>
      </c>
    </row>
    <row r="27" ht="22" customHeight="1" spans="1:15" x14ac:dyDescent="0.25">
      <c r="A27" s="64" t="s">
        <v>89</v>
      </c>
      <c r="B27" s="65" t="s">
        <v>89</v>
      </c>
      <c r="C27" s="66" t="s">
        <v>89</v>
      </c>
      <c r="D27" s="64" t="s">
        <v>89</v>
      </c>
      <c r="E27" s="64" t="s">
        <v>89</v>
      </c>
      <c r="F27" s="67" t="s">
        <v>89</v>
      </c>
      <c r="G27" s="67" t="s">
        <v>89</v>
      </c>
      <c r="H27" s="64" t="s">
        <v>89</v>
      </c>
      <c r="I27" s="67" t="s">
        <v>89</v>
      </c>
      <c r="J27" s="64" t="s">
        <v>89</v>
      </c>
      <c r="K27" s="67" t="s">
        <v>89</v>
      </c>
      <c r="L27" s="64" t="s">
        <v>89</v>
      </c>
      <c r="M27" s="67" t="s">
        <v>89</v>
      </c>
      <c r="N27" s="64" t="s">
        <v>89</v>
      </c>
      <c r="O27" s="67" t="s">
        <v>89</v>
      </c>
    </row>
    <row r="28" ht="22" customHeight="1" spans="1:15" x14ac:dyDescent="0.25">
      <c r="A28" s="64" t="s">
        <v>89</v>
      </c>
      <c r="B28" s="65" t="s">
        <v>89</v>
      </c>
      <c r="C28" s="66" t="s">
        <v>89</v>
      </c>
      <c r="D28" s="64" t="s">
        <v>89</v>
      </c>
      <c r="E28" s="64" t="s">
        <v>89</v>
      </c>
      <c r="F28" s="67" t="s">
        <v>89</v>
      </c>
      <c r="G28" s="67" t="s">
        <v>89</v>
      </c>
      <c r="H28" s="64" t="s">
        <v>89</v>
      </c>
      <c r="I28" s="67" t="s">
        <v>89</v>
      </c>
      <c r="J28" s="64" t="s">
        <v>89</v>
      </c>
      <c r="K28" s="67" t="s">
        <v>89</v>
      </c>
      <c r="L28" s="64" t="s">
        <v>89</v>
      </c>
      <c r="M28" s="67" t="s">
        <v>89</v>
      </c>
      <c r="N28" s="64" t="s">
        <v>89</v>
      </c>
      <c r="O28" s="67" t="s">
        <v>89</v>
      </c>
    </row>
    <row r="29" ht="22" customHeight="1" spans="1:15" x14ac:dyDescent="0.25">
      <c r="A29" s="64" t="s">
        <v>89</v>
      </c>
      <c r="B29" s="65" t="s">
        <v>89</v>
      </c>
      <c r="C29" s="66" t="s">
        <v>89</v>
      </c>
      <c r="D29" s="64" t="s">
        <v>89</v>
      </c>
      <c r="E29" s="64" t="s">
        <v>89</v>
      </c>
      <c r="F29" s="67" t="s">
        <v>89</v>
      </c>
      <c r="G29" s="67" t="s">
        <v>89</v>
      </c>
      <c r="H29" s="64" t="s">
        <v>89</v>
      </c>
      <c r="I29" s="67" t="s">
        <v>89</v>
      </c>
      <c r="J29" s="64" t="s">
        <v>89</v>
      </c>
      <c r="K29" s="67" t="s">
        <v>89</v>
      </c>
      <c r="L29" s="64" t="s">
        <v>89</v>
      </c>
      <c r="M29" s="67" t="s">
        <v>89</v>
      </c>
      <c r="N29" s="64" t="s">
        <v>89</v>
      </c>
      <c r="O29" s="67" t="s">
        <v>89</v>
      </c>
    </row>
    <row r="30" ht="22" customHeight="1" spans="1:15" x14ac:dyDescent="0.25">
      <c r="A30" s="64" t="s">
        <v>89</v>
      </c>
      <c r="B30" s="65" t="s">
        <v>89</v>
      </c>
      <c r="C30" s="66" t="s">
        <v>89</v>
      </c>
      <c r="D30" s="64" t="s">
        <v>89</v>
      </c>
      <c r="E30" s="64" t="s">
        <v>89</v>
      </c>
      <c r="F30" s="67" t="s">
        <v>89</v>
      </c>
      <c r="G30" s="67" t="s">
        <v>89</v>
      </c>
      <c r="H30" s="64" t="s">
        <v>89</v>
      </c>
      <c r="I30" s="67" t="s">
        <v>89</v>
      </c>
      <c r="J30" s="64" t="s">
        <v>89</v>
      </c>
      <c r="K30" s="67" t="s">
        <v>89</v>
      </c>
      <c r="L30" s="64" t="s">
        <v>89</v>
      </c>
      <c r="M30" s="67" t="s">
        <v>89</v>
      </c>
      <c r="N30" s="64" t="s">
        <v>89</v>
      </c>
      <c r="O30" s="67" t="s">
        <v>89</v>
      </c>
    </row>
    <row r="31" ht="22" customHeight="1" spans="1:15" x14ac:dyDescent="0.25">
      <c r="A31" s="64" t="s">
        <v>89</v>
      </c>
      <c r="B31" s="65" t="s">
        <v>89</v>
      </c>
      <c r="C31" s="66" t="s">
        <v>89</v>
      </c>
      <c r="D31" s="64" t="s">
        <v>89</v>
      </c>
      <c r="E31" s="64" t="s">
        <v>89</v>
      </c>
      <c r="F31" s="67" t="s">
        <v>89</v>
      </c>
      <c r="G31" s="67" t="s">
        <v>89</v>
      </c>
      <c r="H31" s="64" t="s">
        <v>89</v>
      </c>
      <c r="I31" s="67" t="s">
        <v>89</v>
      </c>
      <c r="J31" s="64" t="s">
        <v>89</v>
      </c>
      <c r="K31" s="67" t="s">
        <v>89</v>
      </c>
      <c r="L31" s="64" t="s">
        <v>89</v>
      </c>
      <c r="M31" s="67" t="s">
        <v>89</v>
      </c>
      <c r="N31" s="64" t="s">
        <v>89</v>
      </c>
      <c r="O31" s="67" t="s">
        <v>89</v>
      </c>
    </row>
    <row r="32" ht="22" customHeight="1" spans="1:15" x14ac:dyDescent="0.25">
      <c r="A32" s="64" t="s">
        <v>89</v>
      </c>
      <c r="B32" s="65" t="s">
        <v>89</v>
      </c>
      <c r="C32" s="66" t="s">
        <v>89</v>
      </c>
      <c r="D32" s="64" t="s">
        <v>89</v>
      </c>
      <c r="E32" s="64" t="s">
        <v>89</v>
      </c>
      <c r="F32" s="67" t="s">
        <v>89</v>
      </c>
      <c r="G32" s="67" t="s">
        <v>89</v>
      </c>
      <c r="H32" s="64" t="s">
        <v>89</v>
      </c>
      <c r="I32" s="67" t="s">
        <v>89</v>
      </c>
      <c r="J32" s="64" t="s">
        <v>89</v>
      </c>
      <c r="K32" s="67" t="s">
        <v>89</v>
      </c>
      <c r="L32" s="64" t="s">
        <v>89</v>
      </c>
      <c r="M32" s="67" t="s">
        <v>89</v>
      </c>
      <c r="N32" s="64" t="s">
        <v>89</v>
      </c>
      <c r="O32" s="67" t="s">
        <v>89</v>
      </c>
    </row>
    <row r="33" ht="22" customHeight="1" spans="1:15" x14ac:dyDescent="0.25">
      <c r="A33" s="64" t="s">
        <v>89</v>
      </c>
      <c r="B33" s="65" t="s">
        <v>89</v>
      </c>
      <c r="C33" s="66" t="s">
        <v>89</v>
      </c>
      <c r="D33" s="64" t="s">
        <v>89</v>
      </c>
      <c r="E33" s="64" t="s">
        <v>89</v>
      </c>
      <c r="F33" s="67" t="s">
        <v>89</v>
      </c>
      <c r="G33" s="67" t="s">
        <v>89</v>
      </c>
      <c r="H33" s="64" t="s">
        <v>89</v>
      </c>
      <c r="I33" s="67" t="s">
        <v>89</v>
      </c>
      <c r="J33" s="64" t="s">
        <v>89</v>
      </c>
      <c r="K33" s="67" t="s">
        <v>89</v>
      </c>
      <c r="L33" s="64" t="s">
        <v>89</v>
      </c>
      <c r="M33" s="67" t="s">
        <v>89</v>
      </c>
      <c r="N33" s="64" t="s">
        <v>89</v>
      </c>
      <c r="O33" s="67" t="s">
        <v>89</v>
      </c>
    </row>
    <row r="34" ht="22" customHeight="1" spans="1:15" x14ac:dyDescent="0.25">
      <c r="A34" s="64" t="s">
        <v>89</v>
      </c>
      <c r="B34" s="65" t="s">
        <v>89</v>
      </c>
      <c r="C34" s="66" t="s">
        <v>89</v>
      </c>
      <c r="D34" s="64" t="s">
        <v>89</v>
      </c>
      <c r="E34" s="64" t="s">
        <v>89</v>
      </c>
      <c r="F34" s="67" t="s">
        <v>89</v>
      </c>
      <c r="G34" s="67" t="s">
        <v>89</v>
      </c>
      <c r="H34" s="64" t="s">
        <v>89</v>
      </c>
      <c r="I34" s="67" t="s">
        <v>89</v>
      </c>
      <c r="J34" s="64" t="s">
        <v>89</v>
      </c>
      <c r="K34" s="67" t="s">
        <v>89</v>
      </c>
      <c r="L34" s="64" t="s">
        <v>89</v>
      </c>
      <c r="M34" s="67" t="s">
        <v>89</v>
      </c>
      <c r="N34" s="64" t="s">
        <v>89</v>
      </c>
      <c r="O34" s="67" t="s">
        <v>89</v>
      </c>
    </row>
    <row r="35" ht="22" customHeight="1" spans="1:15" x14ac:dyDescent="0.25">
      <c r="A35" s="64" t="s">
        <v>89</v>
      </c>
      <c r="B35" s="65" t="s">
        <v>89</v>
      </c>
      <c r="C35" s="66" t="s">
        <v>89</v>
      </c>
      <c r="D35" s="64" t="s">
        <v>89</v>
      </c>
      <c r="E35" s="64" t="s">
        <v>89</v>
      </c>
      <c r="F35" s="67" t="s">
        <v>89</v>
      </c>
      <c r="G35" s="67" t="s">
        <v>89</v>
      </c>
      <c r="H35" s="64" t="s">
        <v>89</v>
      </c>
      <c r="I35" s="67" t="s">
        <v>89</v>
      </c>
      <c r="J35" s="64" t="s">
        <v>89</v>
      </c>
      <c r="K35" s="67" t="s">
        <v>89</v>
      </c>
      <c r="L35" s="64" t="s">
        <v>89</v>
      </c>
      <c r="M35" s="67" t="s">
        <v>89</v>
      </c>
      <c r="N35" s="64" t="s">
        <v>89</v>
      </c>
      <c r="O35" s="67" t="s">
        <v>89</v>
      </c>
    </row>
    <row r="36" ht="22" customHeight="1" spans="1:15" x14ac:dyDescent="0.25">
      <c r="A36" s="64" t="s">
        <v>89</v>
      </c>
      <c r="B36" s="65" t="s">
        <v>89</v>
      </c>
      <c r="C36" s="66" t="s">
        <v>89</v>
      </c>
      <c r="D36" s="64" t="s">
        <v>89</v>
      </c>
      <c r="E36" s="64" t="s">
        <v>89</v>
      </c>
      <c r="F36" s="67" t="s">
        <v>89</v>
      </c>
      <c r="G36" s="67" t="s">
        <v>89</v>
      </c>
      <c r="H36" s="64" t="s">
        <v>89</v>
      </c>
      <c r="I36" s="67" t="s">
        <v>89</v>
      </c>
      <c r="J36" s="64" t="s">
        <v>89</v>
      </c>
      <c r="K36" s="67" t="s">
        <v>89</v>
      </c>
      <c r="L36" s="64" t="s">
        <v>89</v>
      </c>
      <c r="M36" s="67" t="s">
        <v>89</v>
      </c>
      <c r="N36" s="64" t="s">
        <v>89</v>
      </c>
      <c r="O36" s="67" t="s">
        <v>89</v>
      </c>
    </row>
  </sheetData>
  <mergeCells count="2">
    <mergeCell ref="A1:O2"/>
    <mergeCell ref="A4:O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2626"/>
  </sheetPr>
  <dimension ref="A1:O31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16" customWidth="1"/>
    <col min="4" max="4" width="24" customWidth="1"/>
    <col min="5" max="5" width="18" customWidth="1"/>
    <col min="6" max="6" width="12" customWidth="1"/>
    <col min="7" max="7" width="24" customWidth="1"/>
    <col min="8" max="8" width="18" customWidth="1"/>
    <col min="9" max="9" width="28" customWidth="1"/>
    <col min="10" max="10" width="24" customWidth="1"/>
    <col min="11" max="11" width="14" customWidth="1"/>
    <col min="12" max="12" width="18" customWidth="1"/>
    <col min="13" max="13" width="24" customWidth="1"/>
    <col min="14" max="14" width="32" customWidth="1"/>
    <col min="15" max="15" width="28" customWidth="1"/>
  </cols>
  <sheetData>
    <row r="1" spans="1:15" x14ac:dyDescent="0.25">
      <c r="A1" s="16" t="s">
        <v>200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4" spans="1:15" x14ac:dyDescent="0.25">
      <c r="A4" s="70" t="s">
        <v>201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6" ht="28" customHeight="1" spans="1:15" s="21" customFormat="1" x14ac:dyDescent="0.25">
      <c r="A6" s="22"/>
      <c r="B6" s="22"/>
      <c r="C6" s="51"/>
      <c r="D6" s="24"/>
      <c r="E6" s="24"/>
      <c r="F6" s="24"/>
      <c r="G6" s="62"/>
      <c r="H6" s="62"/>
      <c r="I6" s="51"/>
      <c r="J6" s="71"/>
      <c r="K6" s="71"/>
      <c r="L6" s="71"/>
      <c r="M6" s="72"/>
      <c r="N6" s="51"/>
      <c r="O6" s="51"/>
    </row>
    <row r="7" ht="22" customHeight="1" spans="1:15" x14ac:dyDescent="0.25">
      <c r="A7" s="65" t="s">
        <v>54</v>
      </c>
      <c r="B7" s="66" t="s">
        <v>55</v>
      </c>
      <c r="C7" s="67" t="s">
        <v>202</v>
      </c>
      <c r="D7" s="67" t="s">
        <v>203</v>
      </c>
      <c r="E7" s="73" t="s">
        <v>204</v>
      </c>
      <c r="F7" s="64" t="s">
        <v>205</v>
      </c>
      <c r="G7" s="67" t="s">
        <v>206</v>
      </c>
      <c r="H7" s="74" t="s">
        <v>207</v>
      </c>
      <c r="I7" s="67" t="s">
        <v>208</v>
      </c>
      <c r="J7" s="67" t="s">
        <v>209</v>
      </c>
      <c r="K7" s="64" t="s">
        <v>210</v>
      </c>
      <c r="L7" s="75" t="s">
        <v>211</v>
      </c>
      <c r="M7" s="67" t="s">
        <v>212</v>
      </c>
      <c r="N7" s="67" t="s">
        <v>213</v>
      </c>
      <c r="O7" s="67" t="s">
        <v>214</v>
      </c>
    </row>
    <row r="8" ht="22" customHeight="1" spans="1:15" x14ac:dyDescent="0.25">
      <c r="A8" s="65" t="s">
        <v>59</v>
      </c>
      <c r="B8" s="66" t="s">
        <v>60</v>
      </c>
      <c r="C8" s="67" t="s">
        <v>202</v>
      </c>
      <c r="D8" s="67" t="s">
        <v>215</v>
      </c>
      <c r="E8" s="73" t="s">
        <v>216</v>
      </c>
      <c r="F8" s="64" t="s">
        <v>205</v>
      </c>
      <c r="G8" s="67" t="s">
        <v>217</v>
      </c>
      <c r="H8" s="74" t="s">
        <v>218</v>
      </c>
      <c r="I8" s="67" t="s">
        <v>219</v>
      </c>
      <c r="J8" s="67" t="s">
        <v>220</v>
      </c>
      <c r="K8" s="64" t="s">
        <v>221</v>
      </c>
      <c r="L8" s="75" t="s">
        <v>222</v>
      </c>
      <c r="M8" s="76" t="s">
        <v>223</v>
      </c>
      <c r="N8" s="67" t="s">
        <v>224</v>
      </c>
      <c r="O8" s="67" t="s">
        <v>225</v>
      </c>
    </row>
    <row r="9" ht="22" customHeight="1" spans="1:15" x14ac:dyDescent="0.25">
      <c r="A9" s="65" t="s">
        <v>61</v>
      </c>
      <c r="B9" s="66" t="s">
        <v>62</v>
      </c>
      <c r="C9" s="67" t="s">
        <v>226</v>
      </c>
      <c r="D9" s="67" t="s">
        <v>227</v>
      </c>
      <c r="E9" s="73" t="s">
        <v>228</v>
      </c>
      <c r="F9" s="64" t="s">
        <v>205</v>
      </c>
      <c r="G9" s="67" t="s">
        <v>229</v>
      </c>
      <c r="H9" s="74" t="s">
        <v>230</v>
      </c>
      <c r="I9" s="67" t="s">
        <v>231</v>
      </c>
      <c r="J9" s="67" t="s">
        <v>232</v>
      </c>
      <c r="K9" s="64" t="s">
        <v>233</v>
      </c>
      <c r="L9" s="75" t="s">
        <v>234</v>
      </c>
      <c r="M9" s="76" t="s">
        <v>235</v>
      </c>
      <c r="N9" s="67" t="s">
        <v>236</v>
      </c>
      <c r="O9" s="67" t="s">
        <v>237</v>
      </c>
    </row>
    <row r="10" ht="22" customHeight="1" spans="1:15" x14ac:dyDescent="0.25">
      <c r="A10" s="65" t="s">
        <v>64</v>
      </c>
      <c r="B10" s="66" t="s">
        <v>65</v>
      </c>
      <c r="C10" s="67" t="s">
        <v>238</v>
      </c>
      <c r="D10" s="67" t="s">
        <v>239</v>
      </c>
      <c r="E10" s="73" t="s">
        <v>240</v>
      </c>
      <c r="F10" s="64" t="s">
        <v>205</v>
      </c>
      <c r="G10" s="67" t="s">
        <v>241</v>
      </c>
      <c r="H10" s="74" t="s">
        <v>242</v>
      </c>
      <c r="I10" s="67" t="s">
        <v>243</v>
      </c>
      <c r="J10" s="67" t="s">
        <v>244</v>
      </c>
      <c r="K10" s="64" t="s">
        <v>245</v>
      </c>
      <c r="L10" s="75" t="s">
        <v>246</v>
      </c>
      <c r="M10" s="67" t="s">
        <v>212</v>
      </c>
      <c r="N10" s="67" t="s">
        <v>247</v>
      </c>
      <c r="O10" s="67" t="s">
        <v>248</v>
      </c>
    </row>
    <row r="11" ht="22" customHeight="1" spans="1:15" x14ac:dyDescent="0.25">
      <c r="A11" s="65" t="s">
        <v>66</v>
      </c>
      <c r="B11" s="66" t="s">
        <v>67</v>
      </c>
      <c r="C11" s="67" t="s">
        <v>226</v>
      </c>
      <c r="D11" s="67" t="s">
        <v>249</v>
      </c>
      <c r="E11" s="73" t="s">
        <v>250</v>
      </c>
      <c r="F11" s="64" t="s">
        <v>205</v>
      </c>
      <c r="G11" s="67" t="s">
        <v>251</v>
      </c>
      <c r="H11" s="74" t="s">
        <v>252</v>
      </c>
      <c r="I11" s="67" t="s">
        <v>253</v>
      </c>
      <c r="J11" s="67" t="s">
        <v>254</v>
      </c>
      <c r="K11" s="64" t="s">
        <v>255</v>
      </c>
      <c r="L11" s="75" t="s">
        <v>256</v>
      </c>
      <c r="M11" s="76" t="s">
        <v>257</v>
      </c>
      <c r="N11" s="67" t="s">
        <v>258</v>
      </c>
      <c r="O11" s="67" t="s">
        <v>259</v>
      </c>
    </row>
    <row r="12" ht="22" customHeight="1" spans="1:15" x14ac:dyDescent="0.25">
      <c r="A12" s="65" t="s">
        <v>68</v>
      </c>
      <c r="B12" s="66" t="s">
        <v>69</v>
      </c>
      <c r="C12" s="67" t="s">
        <v>202</v>
      </c>
      <c r="D12" s="67" t="s">
        <v>260</v>
      </c>
      <c r="E12" s="73" t="s">
        <v>261</v>
      </c>
      <c r="F12" s="64" t="s">
        <v>205</v>
      </c>
      <c r="G12" s="67" t="s">
        <v>262</v>
      </c>
      <c r="H12" s="74" t="s">
        <v>263</v>
      </c>
      <c r="I12" s="67" t="s">
        <v>264</v>
      </c>
      <c r="J12" s="67" t="s">
        <v>265</v>
      </c>
      <c r="K12" s="64" t="s">
        <v>210</v>
      </c>
      <c r="L12" s="75" t="s">
        <v>266</v>
      </c>
      <c r="M12" s="67" t="s">
        <v>212</v>
      </c>
      <c r="N12" s="67" t="s">
        <v>267</v>
      </c>
      <c r="O12" s="67" t="s">
        <v>225</v>
      </c>
    </row>
    <row r="13" ht="22" customHeight="1" spans="1:15" x14ac:dyDescent="0.25">
      <c r="A13" s="65" t="s">
        <v>70</v>
      </c>
      <c r="B13" s="66" t="s">
        <v>71</v>
      </c>
      <c r="C13" s="67" t="s">
        <v>226</v>
      </c>
      <c r="D13" s="67" t="s">
        <v>268</v>
      </c>
      <c r="E13" s="73" t="s">
        <v>269</v>
      </c>
      <c r="F13" s="64" t="s">
        <v>205</v>
      </c>
      <c r="G13" s="67" t="s">
        <v>270</v>
      </c>
      <c r="H13" s="74" t="s">
        <v>271</v>
      </c>
      <c r="I13" s="67" t="s">
        <v>272</v>
      </c>
      <c r="J13" s="67" t="s">
        <v>273</v>
      </c>
      <c r="K13" s="64" t="s">
        <v>274</v>
      </c>
      <c r="L13" s="75" t="s">
        <v>275</v>
      </c>
      <c r="M13" s="67" t="s">
        <v>212</v>
      </c>
      <c r="N13" s="67" t="s">
        <v>276</v>
      </c>
      <c r="O13" s="67" t="s">
        <v>277</v>
      </c>
    </row>
    <row r="14" ht="22" customHeight="1" spans="1:15" x14ac:dyDescent="0.25">
      <c r="A14" s="65" t="s">
        <v>72</v>
      </c>
      <c r="B14" s="66" t="s">
        <v>73</v>
      </c>
      <c r="C14" s="67" t="s">
        <v>278</v>
      </c>
      <c r="D14" s="67" t="s">
        <v>279</v>
      </c>
      <c r="E14" s="73" t="s">
        <v>280</v>
      </c>
      <c r="F14" s="64" t="s">
        <v>205</v>
      </c>
      <c r="G14" s="67" t="s">
        <v>281</v>
      </c>
      <c r="H14" s="74" t="s">
        <v>282</v>
      </c>
      <c r="I14" s="67" t="s">
        <v>283</v>
      </c>
      <c r="J14" s="67" t="s">
        <v>284</v>
      </c>
      <c r="K14" s="64" t="s">
        <v>285</v>
      </c>
      <c r="L14" s="75" t="s">
        <v>286</v>
      </c>
      <c r="M14" s="76" t="s">
        <v>287</v>
      </c>
      <c r="N14" s="67" t="s">
        <v>288</v>
      </c>
      <c r="O14" s="67" t="s">
        <v>225</v>
      </c>
    </row>
    <row r="15" ht="22" customHeight="1" spans="1:15" x14ac:dyDescent="0.25">
      <c r="A15" s="65" t="s">
        <v>74</v>
      </c>
      <c r="B15" s="66" t="s">
        <v>75</v>
      </c>
      <c r="C15" s="67" t="s">
        <v>89</v>
      </c>
      <c r="D15" s="67" t="s">
        <v>89</v>
      </c>
      <c r="E15" s="73" t="s">
        <v>89</v>
      </c>
      <c r="F15" s="64" t="s">
        <v>89</v>
      </c>
      <c r="G15" s="67" t="s">
        <v>89</v>
      </c>
      <c r="H15" s="74" t="s">
        <v>89</v>
      </c>
      <c r="I15" s="67" t="s">
        <v>89</v>
      </c>
      <c r="J15" s="67" t="s">
        <v>89</v>
      </c>
      <c r="K15" s="64" t="s">
        <v>89</v>
      </c>
      <c r="L15" s="75" t="s">
        <v>89</v>
      </c>
      <c r="M15" s="67" t="s">
        <v>89</v>
      </c>
      <c r="N15" s="67" t="s">
        <v>89</v>
      </c>
      <c r="O15" s="67" t="s">
        <v>89</v>
      </c>
    </row>
    <row r="16" ht="22" customHeight="1" spans="1:15" x14ac:dyDescent="0.25">
      <c r="A16" s="65" t="s">
        <v>76</v>
      </c>
      <c r="B16" s="66" t="s">
        <v>77</v>
      </c>
      <c r="C16" s="67" t="s">
        <v>89</v>
      </c>
      <c r="D16" s="67" t="s">
        <v>89</v>
      </c>
      <c r="E16" s="73" t="s">
        <v>89</v>
      </c>
      <c r="F16" s="64" t="s">
        <v>89</v>
      </c>
      <c r="G16" s="67" t="s">
        <v>89</v>
      </c>
      <c r="H16" s="74" t="s">
        <v>89</v>
      </c>
      <c r="I16" s="67" t="s">
        <v>89</v>
      </c>
      <c r="J16" s="67" t="s">
        <v>89</v>
      </c>
      <c r="K16" s="64" t="s">
        <v>89</v>
      </c>
      <c r="L16" s="75" t="s">
        <v>89</v>
      </c>
      <c r="M16" s="67" t="s">
        <v>89</v>
      </c>
      <c r="N16" s="67" t="s">
        <v>89</v>
      </c>
      <c r="O16" s="67" t="s">
        <v>89</v>
      </c>
    </row>
    <row r="17" ht="22" customHeight="1" spans="1:15" x14ac:dyDescent="0.25">
      <c r="A17" s="65" t="s">
        <v>78</v>
      </c>
      <c r="B17" s="66" t="s">
        <v>79</v>
      </c>
      <c r="C17" s="67" t="s">
        <v>89</v>
      </c>
      <c r="D17" s="67" t="s">
        <v>89</v>
      </c>
      <c r="E17" s="73" t="s">
        <v>89</v>
      </c>
      <c r="F17" s="64" t="s">
        <v>89</v>
      </c>
      <c r="G17" s="67" t="s">
        <v>89</v>
      </c>
      <c r="H17" s="74" t="s">
        <v>89</v>
      </c>
      <c r="I17" s="67" t="s">
        <v>89</v>
      </c>
      <c r="J17" s="67" t="s">
        <v>89</v>
      </c>
      <c r="K17" s="64" t="s">
        <v>89</v>
      </c>
      <c r="L17" s="75" t="s">
        <v>89</v>
      </c>
      <c r="M17" s="67" t="s">
        <v>89</v>
      </c>
      <c r="N17" s="67" t="s">
        <v>89</v>
      </c>
      <c r="O17" s="67" t="s">
        <v>89</v>
      </c>
    </row>
    <row r="18" ht="22" customHeight="1" spans="1:15" x14ac:dyDescent="0.25">
      <c r="A18" s="65" t="s">
        <v>80</v>
      </c>
      <c r="B18" s="66" t="s">
        <v>81</v>
      </c>
      <c r="C18" s="67" t="s">
        <v>89</v>
      </c>
      <c r="D18" s="67" t="s">
        <v>89</v>
      </c>
      <c r="E18" s="73" t="s">
        <v>89</v>
      </c>
      <c r="F18" s="64" t="s">
        <v>89</v>
      </c>
      <c r="G18" s="67" t="s">
        <v>89</v>
      </c>
      <c r="H18" s="74" t="s">
        <v>89</v>
      </c>
      <c r="I18" s="67" t="s">
        <v>89</v>
      </c>
      <c r="J18" s="67" t="s">
        <v>89</v>
      </c>
      <c r="K18" s="64" t="s">
        <v>89</v>
      </c>
      <c r="L18" s="75" t="s">
        <v>89</v>
      </c>
      <c r="M18" s="67" t="s">
        <v>89</v>
      </c>
      <c r="N18" s="67" t="s">
        <v>89</v>
      </c>
      <c r="O18" s="67" t="s">
        <v>89</v>
      </c>
    </row>
    <row r="19" ht="22" customHeight="1" spans="1:15" x14ac:dyDescent="0.25">
      <c r="A19" s="65" t="s">
        <v>82</v>
      </c>
      <c r="B19" s="66" t="s">
        <v>83</v>
      </c>
      <c r="C19" s="67" t="s">
        <v>89</v>
      </c>
      <c r="D19" s="67" t="s">
        <v>89</v>
      </c>
      <c r="E19" s="73" t="s">
        <v>89</v>
      </c>
      <c r="F19" s="64" t="s">
        <v>89</v>
      </c>
      <c r="G19" s="67" t="s">
        <v>89</v>
      </c>
      <c r="H19" s="74" t="s">
        <v>89</v>
      </c>
      <c r="I19" s="67" t="s">
        <v>89</v>
      </c>
      <c r="J19" s="67" t="s">
        <v>89</v>
      </c>
      <c r="K19" s="64" t="s">
        <v>89</v>
      </c>
      <c r="L19" s="75" t="s">
        <v>89</v>
      </c>
      <c r="M19" s="67" t="s">
        <v>89</v>
      </c>
      <c r="N19" s="67" t="s">
        <v>89</v>
      </c>
      <c r="O19" s="67" t="s">
        <v>89</v>
      </c>
    </row>
    <row r="20" ht="22" customHeight="1" spans="1:15" x14ac:dyDescent="0.25">
      <c r="A20" s="65" t="s">
        <v>84</v>
      </c>
      <c r="B20" s="66" t="s">
        <v>85</v>
      </c>
      <c r="C20" s="67" t="s">
        <v>89</v>
      </c>
      <c r="D20" s="67" t="s">
        <v>89</v>
      </c>
      <c r="E20" s="73" t="s">
        <v>89</v>
      </c>
      <c r="F20" s="64" t="s">
        <v>89</v>
      </c>
      <c r="G20" s="67" t="s">
        <v>89</v>
      </c>
      <c r="H20" s="74" t="s">
        <v>89</v>
      </c>
      <c r="I20" s="67" t="s">
        <v>89</v>
      </c>
      <c r="J20" s="67" t="s">
        <v>89</v>
      </c>
      <c r="K20" s="64" t="s">
        <v>89</v>
      </c>
      <c r="L20" s="75" t="s">
        <v>89</v>
      </c>
      <c r="M20" s="67" t="s">
        <v>89</v>
      </c>
      <c r="N20" s="67" t="s">
        <v>89</v>
      </c>
      <c r="O20" s="67" t="s">
        <v>89</v>
      </c>
    </row>
    <row r="21" ht="22" customHeight="1" spans="1:15" x14ac:dyDescent="0.25">
      <c r="A21" s="65" t="s">
        <v>86</v>
      </c>
      <c r="B21" s="66" t="s">
        <v>87</v>
      </c>
      <c r="C21" s="67" t="s">
        <v>89</v>
      </c>
      <c r="D21" s="67" t="s">
        <v>89</v>
      </c>
      <c r="E21" s="73" t="s">
        <v>89</v>
      </c>
      <c r="F21" s="64" t="s">
        <v>89</v>
      </c>
      <c r="G21" s="67" t="s">
        <v>89</v>
      </c>
      <c r="H21" s="74" t="s">
        <v>89</v>
      </c>
      <c r="I21" s="67" t="s">
        <v>89</v>
      </c>
      <c r="J21" s="67" t="s">
        <v>89</v>
      </c>
      <c r="K21" s="64" t="s">
        <v>89</v>
      </c>
      <c r="L21" s="75" t="s">
        <v>89</v>
      </c>
      <c r="M21" s="67" t="s">
        <v>89</v>
      </c>
      <c r="N21" s="67" t="s">
        <v>89</v>
      </c>
      <c r="O21" s="67" t="s">
        <v>89</v>
      </c>
    </row>
    <row r="22" ht="22" customHeight="1" spans="1:15" x14ac:dyDescent="0.25">
      <c r="A22" s="65" t="s">
        <v>89</v>
      </c>
      <c r="B22" s="66" t="s">
        <v>89</v>
      </c>
      <c r="C22" s="67" t="s">
        <v>89</v>
      </c>
      <c r="D22" s="67" t="s">
        <v>89</v>
      </c>
      <c r="E22" s="73" t="s">
        <v>89</v>
      </c>
      <c r="F22" s="64" t="s">
        <v>89</v>
      </c>
      <c r="G22" s="67" t="s">
        <v>89</v>
      </c>
      <c r="H22" s="74" t="s">
        <v>89</v>
      </c>
      <c r="I22" s="67" t="s">
        <v>89</v>
      </c>
      <c r="J22" s="67" t="s">
        <v>89</v>
      </c>
      <c r="K22" s="64" t="s">
        <v>89</v>
      </c>
      <c r="L22" s="75" t="s">
        <v>89</v>
      </c>
      <c r="M22" s="67" t="s">
        <v>89</v>
      </c>
      <c r="N22" s="67" t="s">
        <v>89</v>
      </c>
      <c r="O22" s="67" t="s">
        <v>89</v>
      </c>
    </row>
    <row r="23" ht="22" customHeight="1" spans="1:15" x14ac:dyDescent="0.25">
      <c r="A23" s="65" t="s">
        <v>89</v>
      </c>
      <c r="B23" s="66" t="s">
        <v>89</v>
      </c>
      <c r="C23" s="67" t="s">
        <v>89</v>
      </c>
      <c r="D23" s="67" t="s">
        <v>89</v>
      </c>
      <c r="E23" s="73" t="s">
        <v>89</v>
      </c>
      <c r="F23" s="64" t="s">
        <v>89</v>
      </c>
      <c r="G23" s="67" t="s">
        <v>89</v>
      </c>
      <c r="H23" s="74" t="s">
        <v>89</v>
      </c>
      <c r="I23" s="67" t="s">
        <v>89</v>
      </c>
      <c r="J23" s="67" t="s">
        <v>89</v>
      </c>
      <c r="K23" s="64" t="s">
        <v>89</v>
      </c>
      <c r="L23" s="75" t="s">
        <v>89</v>
      </c>
      <c r="M23" s="67" t="s">
        <v>89</v>
      </c>
      <c r="N23" s="67" t="s">
        <v>89</v>
      </c>
      <c r="O23" s="67" t="s">
        <v>89</v>
      </c>
    </row>
    <row r="24" ht="22" customHeight="1" spans="1:15" x14ac:dyDescent="0.25">
      <c r="A24" s="65" t="s">
        <v>89</v>
      </c>
      <c r="B24" s="66" t="s">
        <v>89</v>
      </c>
      <c r="C24" s="67" t="s">
        <v>89</v>
      </c>
      <c r="D24" s="67" t="s">
        <v>89</v>
      </c>
      <c r="E24" s="73" t="s">
        <v>89</v>
      </c>
      <c r="F24" s="64" t="s">
        <v>89</v>
      </c>
      <c r="G24" s="67" t="s">
        <v>89</v>
      </c>
      <c r="H24" s="74" t="s">
        <v>89</v>
      </c>
      <c r="I24" s="67" t="s">
        <v>89</v>
      </c>
      <c r="J24" s="67" t="s">
        <v>89</v>
      </c>
      <c r="K24" s="64" t="s">
        <v>89</v>
      </c>
      <c r="L24" s="75" t="s">
        <v>89</v>
      </c>
      <c r="M24" s="67" t="s">
        <v>89</v>
      </c>
      <c r="N24" s="67" t="s">
        <v>89</v>
      </c>
      <c r="O24" s="67" t="s">
        <v>89</v>
      </c>
    </row>
    <row r="25" ht="22" customHeight="1" spans="1:15" x14ac:dyDescent="0.25">
      <c r="A25" s="65" t="s">
        <v>89</v>
      </c>
      <c r="B25" s="66" t="s">
        <v>89</v>
      </c>
      <c r="C25" s="67" t="s">
        <v>89</v>
      </c>
      <c r="D25" s="67" t="s">
        <v>89</v>
      </c>
      <c r="E25" s="73" t="s">
        <v>89</v>
      </c>
      <c r="F25" s="64" t="s">
        <v>89</v>
      </c>
      <c r="G25" s="67" t="s">
        <v>89</v>
      </c>
      <c r="H25" s="74" t="s">
        <v>89</v>
      </c>
      <c r="I25" s="67" t="s">
        <v>89</v>
      </c>
      <c r="J25" s="67" t="s">
        <v>89</v>
      </c>
      <c r="K25" s="64" t="s">
        <v>89</v>
      </c>
      <c r="L25" s="75" t="s">
        <v>89</v>
      </c>
      <c r="M25" s="67" t="s">
        <v>89</v>
      </c>
      <c r="N25" s="67" t="s">
        <v>89</v>
      </c>
      <c r="O25" s="67" t="s">
        <v>89</v>
      </c>
    </row>
    <row r="26" ht="22" customHeight="1" spans="1:15" x14ac:dyDescent="0.25">
      <c r="A26" s="65" t="s">
        <v>89</v>
      </c>
      <c r="B26" s="66" t="s">
        <v>89</v>
      </c>
      <c r="C26" s="67" t="s">
        <v>89</v>
      </c>
      <c r="D26" s="67" t="s">
        <v>89</v>
      </c>
      <c r="E26" s="73" t="s">
        <v>89</v>
      </c>
      <c r="F26" s="64" t="s">
        <v>89</v>
      </c>
      <c r="G26" s="67" t="s">
        <v>89</v>
      </c>
      <c r="H26" s="74" t="s">
        <v>89</v>
      </c>
      <c r="I26" s="67" t="s">
        <v>89</v>
      </c>
      <c r="J26" s="67" t="s">
        <v>89</v>
      </c>
      <c r="K26" s="64" t="s">
        <v>89</v>
      </c>
      <c r="L26" s="75" t="s">
        <v>89</v>
      </c>
      <c r="M26" s="67" t="s">
        <v>89</v>
      </c>
      <c r="N26" s="67" t="s">
        <v>89</v>
      </c>
      <c r="O26" s="67" t="s">
        <v>89</v>
      </c>
    </row>
    <row r="27" ht="22" customHeight="1" spans="1:15" x14ac:dyDescent="0.25">
      <c r="A27" s="65" t="s">
        <v>89</v>
      </c>
      <c r="B27" s="66" t="s">
        <v>89</v>
      </c>
      <c r="C27" s="67" t="s">
        <v>89</v>
      </c>
      <c r="D27" s="67" t="s">
        <v>89</v>
      </c>
      <c r="E27" s="73" t="s">
        <v>89</v>
      </c>
      <c r="F27" s="64" t="s">
        <v>89</v>
      </c>
      <c r="G27" s="67" t="s">
        <v>89</v>
      </c>
      <c r="H27" s="74" t="s">
        <v>89</v>
      </c>
      <c r="I27" s="67" t="s">
        <v>89</v>
      </c>
      <c r="J27" s="67" t="s">
        <v>89</v>
      </c>
      <c r="K27" s="64" t="s">
        <v>89</v>
      </c>
      <c r="L27" s="75" t="s">
        <v>89</v>
      </c>
      <c r="M27" s="67" t="s">
        <v>89</v>
      </c>
      <c r="N27" s="67" t="s">
        <v>89</v>
      </c>
      <c r="O27" s="67" t="s">
        <v>89</v>
      </c>
    </row>
    <row r="28" ht="22" customHeight="1" spans="1:15" x14ac:dyDescent="0.25">
      <c r="A28" s="65" t="s">
        <v>89</v>
      </c>
      <c r="B28" s="66" t="s">
        <v>89</v>
      </c>
      <c r="C28" s="67" t="s">
        <v>89</v>
      </c>
      <c r="D28" s="67" t="s">
        <v>89</v>
      </c>
      <c r="E28" s="73" t="s">
        <v>89</v>
      </c>
      <c r="F28" s="64" t="s">
        <v>89</v>
      </c>
      <c r="G28" s="67" t="s">
        <v>89</v>
      </c>
      <c r="H28" s="74" t="s">
        <v>89</v>
      </c>
      <c r="I28" s="67" t="s">
        <v>89</v>
      </c>
      <c r="J28" s="67" t="s">
        <v>89</v>
      </c>
      <c r="K28" s="64" t="s">
        <v>89</v>
      </c>
      <c r="L28" s="75" t="s">
        <v>89</v>
      </c>
      <c r="M28" s="67" t="s">
        <v>89</v>
      </c>
      <c r="N28" s="67" t="s">
        <v>89</v>
      </c>
      <c r="O28" s="67" t="s">
        <v>89</v>
      </c>
    </row>
    <row r="29" ht="22" customHeight="1" spans="1:15" x14ac:dyDescent="0.25">
      <c r="A29" s="65" t="s">
        <v>89</v>
      </c>
      <c r="B29" s="66" t="s">
        <v>89</v>
      </c>
      <c r="C29" s="67" t="s">
        <v>89</v>
      </c>
      <c r="D29" s="67" t="s">
        <v>89</v>
      </c>
      <c r="E29" s="73" t="s">
        <v>89</v>
      </c>
      <c r="F29" s="64" t="s">
        <v>89</v>
      </c>
      <c r="G29" s="67" t="s">
        <v>89</v>
      </c>
      <c r="H29" s="74" t="s">
        <v>89</v>
      </c>
      <c r="I29" s="67" t="s">
        <v>89</v>
      </c>
      <c r="J29" s="67" t="s">
        <v>89</v>
      </c>
      <c r="K29" s="64" t="s">
        <v>89</v>
      </c>
      <c r="L29" s="75" t="s">
        <v>89</v>
      </c>
      <c r="M29" s="67" t="s">
        <v>89</v>
      </c>
      <c r="N29" s="67" t="s">
        <v>89</v>
      </c>
      <c r="O29" s="67" t="s">
        <v>89</v>
      </c>
    </row>
    <row r="30" ht="22" customHeight="1" spans="1:15" x14ac:dyDescent="0.25">
      <c r="A30" s="65" t="s">
        <v>89</v>
      </c>
      <c r="B30" s="66" t="s">
        <v>89</v>
      </c>
      <c r="C30" s="67" t="s">
        <v>89</v>
      </c>
      <c r="D30" s="67" t="s">
        <v>89</v>
      </c>
      <c r="E30" s="73" t="s">
        <v>89</v>
      </c>
      <c r="F30" s="64" t="s">
        <v>89</v>
      </c>
      <c r="G30" s="67" t="s">
        <v>89</v>
      </c>
      <c r="H30" s="74" t="s">
        <v>89</v>
      </c>
      <c r="I30" s="67" t="s">
        <v>89</v>
      </c>
      <c r="J30" s="67" t="s">
        <v>89</v>
      </c>
      <c r="K30" s="64" t="s">
        <v>89</v>
      </c>
      <c r="L30" s="75" t="s">
        <v>89</v>
      </c>
      <c r="M30" s="67" t="s">
        <v>89</v>
      </c>
      <c r="N30" s="67" t="s">
        <v>89</v>
      </c>
      <c r="O30" s="67" t="s">
        <v>89</v>
      </c>
    </row>
    <row r="31" ht="22" customHeight="1" spans="1:15" x14ac:dyDescent="0.25">
      <c r="A31" s="65" t="s">
        <v>89</v>
      </c>
      <c r="B31" s="66" t="s">
        <v>89</v>
      </c>
      <c r="C31" s="67" t="s">
        <v>89</v>
      </c>
      <c r="D31" s="67" t="s">
        <v>89</v>
      </c>
      <c r="E31" s="73" t="s">
        <v>89</v>
      </c>
      <c r="F31" s="64" t="s">
        <v>89</v>
      </c>
      <c r="G31" s="67" t="s">
        <v>89</v>
      </c>
      <c r="H31" s="74" t="s">
        <v>89</v>
      </c>
      <c r="I31" s="67" t="s">
        <v>89</v>
      </c>
      <c r="J31" s="67" t="s">
        <v>89</v>
      </c>
      <c r="K31" s="64" t="s">
        <v>89</v>
      </c>
      <c r="L31" s="75" t="s">
        <v>89</v>
      </c>
      <c r="M31" s="67" t="s">
        <v>89</v>
      </c>
      <c r="N31" s="67" t="s">
        <v>89</v>
      </c>
      <c r="O31" s="67" t="s">
        <v>89</v>
      </c>
    </row>
  </sheetData>
  <mergeCells count="2">
    <mergeCell ref="A1:O2"/>
    <mergeCell ref="A4:O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📋 Instructions &amp; Guide</vt:lpstr>
      <vt:lpstr>🗓️ Weekday Attendance</vt:lpstr>
      <vt:lpstr>🕌 Weekend Attendance</vt:lpstr>
      <vt:lpstr>📖 Quran Sabaq &amp; Sabqi Log</vt:lpstr>
      <vt:lpstr>📞 Parent Emergency Directory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MadrasahSync</dc:creator>
  <dc:title/>
  <dc:subject/>
  <dc:description/>
  <cp:keywords/>
  <cp:category/>
  <cp:lastModifiedBy>MadrasahSync</cp:lastModifiedBy>
  <dcterms:created xsi:type="dcterms:W3CDTF">2026-01-01T00:00:00Z</dcterms:created>
  <dcterms:modified xsi:type="dcterms:W3CDTF">2026-09-13T18:28:05Z</dcterms:modified>
</cp:coreProperties>
</file>